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activeTab="0"/>
  </bookViews>
  <sheets>
    <sheet name="2007" sheetId="1" r:id="rId1"/>
    <sheet name="List2" sheetId="2" r:id="rId2"/>
    <sheet name="List3" sheetId="3" r:id="rId3"/>
    <sheet name="2005" sheetId="4" r:id="rId4"/>
  </sheets>
  <definedNames>
    <definedName name="_xlnm.Print_Area" localSheetId="0">'2007'!$A$2:$C$60</definedName>
  </definedNames>
  <calcPr fullCalcOnLoad="1"/>
</workbook>
</file>

<file path=xl/sharedStrings.xml><?xml version="1.0" encoding="utf-8"?>
<sst xmlns="http://schemas.openxmlformats.org/spreadsheetml/2006/main" count="198" uniqueCount="119">
  <si>
    <t xml:space="preserve">Název finanční operace </t>
  </si>
  <si>
    <t>Kč</t>
  </si>
  <si>
    <t>1)</t>
  </si>
  <si>
    <t>Stav účtu 933 - zúčtování příjmů a výdajů z předchozích let</t>
  </si>
  <si>
    <t>Stav účtu 933 celkem</t>
  </si>
  <si>
    <t>2)</t>
  </si>
  <si>
    <t>Příjmy v rámci finančního vypořádání</t>
  </si>
  <si>
    <t>Aktivní vypořádání se sociálním fondem</t>
  </si>
  <si>
    <t>Aktivní vypořádání s HČ</t>
  </si>
  <si>
    <t>3)</t>
  </si>
  <si>
    <t>Výdaje v rámci finančního vypořádání</t>
  </si>
  <si>
    <t>Pasivní vypořádání sociálního fondu</t>
  </si>
  <si>
    <t>Pasivní vypořádání HČ</t>
  </si>
  <si>
    <t>Vratky dotací do státního rozpočtu v rámci FV</t>
  </si>
  <si>
    <t>4)</t>
  </si>
  <si>
    <t>- FRR</t>
  </si>
  <si>
    <t>- sociální fondu</t>
  </si>
  <si>
    <t>- ostatních fondů - např. fondu rozvoje bydlení</t>
  </si>
  <si>
    <t>- ostatních finančních fondů obce</t>
  </si>
  <si>
    <t>5)</t>
  </si>
  <si>
    <t>(v rozpočtovém hospodaření)</t>
  </si>
  <si>
    <t>Aktivní vypořádání s organizacemi zřízenými obcí</t>
  </si>
  <si>
    <t>Stav účtu 933 po finančním vypořádání</t>
  </si>
  <si>
    <t>dotace na OLH ÚZ 29004</t>
  </si>
  <si>
    <t>- přijaté úvěry - Volksbank - ČOV</t>
  </si>
  <si>
    <t>- přijaté půjčky- ČMHB</t>
  </si>
  <si>
    <t>- poskytnuté úvěry - Domoradice</t>
  </si>
  <si>
    <t>- přijaté úvěry - SFŽP na ČOV</t>
  </si>
  <si>
    <t>přijaté půjčky - vodovod Vrcha</t>
  </si>
  <si>
    <t>- půjčka z FRB Městu</t>
  </si>
  <si>
    <t>- přechodná výpomoc FRB</t>
  </si>
  <si>
    <t>6)</t>
  </si>
  <si>
    <t>Autoklub</t>
  </si>
  <si>
    <t>KÚ Pc kraje</t>
  </si>
  <si>
    <t>Sportcentrum</t>
  </si>
  <si>
    <t>SBD Horizont</t>
  </si>
  <si>
    <t>7)</t>
  </si>
  <si>
    <t>Výsledek hospodářské činnosti MěBP</t>
  </si>
  <si>
    <t>- přijaté úvěry - Volksbank - byty</t>
  </si>
  <si>
    <t>FRB - půjčky občanům</t>
  </si>
  <si>
    <t>půjčky zaměstnancům</t>
  </si>
  <si>
    <t>Vratka dotace na KÚ Pce v rámci FV  - PO</t>
  </si>
  <si>
    <t xml:space="preserve">Vratky dotací na KÚ Pce v rámci FV sociální dávky </t>
  </si>
  <si>
    <t>2223</t>
  </si>
  <si>
    <t>2229</t>
  </si>
  <si>
    <t>4139</t>
  </si>
  <si>
    <t>4131</t>
  </si>
  <si>
    <t>5345,.5342</t>
  </si>
  <si>
    <t>5341</t>
  </si>
  <si>
    <t>5366</t>
  </si>
  <si>
    <t>5364</t>
  </si>
  <si>
    <t>Závěrečný účet obce Vysoké Mýto za rok 2004</t>
  </si>
  <si>
    <t>- zůstatek účtu 933 z roku minulých let</t>
  </si>
  <si>
    <t>- stav účtu 933 za rok 2004 (rozdíl úč. 217 a 218 z roku 2004)</t>
  </si>
  <si>
    <t>-úvěr od ČS na stadion,šk.areál,Průhony III</t>
  </si>
  <si>
    <t>Stav fondů obce v rozpočtovém hospodaření k 31. 12. 2004</t>
  </si>
  <si>
    <t>Stav nesplac. přijatých  půjček a úvěrů k 31. 12. 2004</t>
  </si>
  <si>
    <t>Stav nesplac. poskytn. půjček a úvěrů k 31. 12. 2004</t>
  </si>
  <si>
    <t>Aktivní vypořádání s krajem volby EP ÚZ 98348</t>
  </si>
  <si>
    <t>vratka dotace na volby/zastupitelstvo / ÚZ 98193</t>
  </si>
  <si>
    <t>Závěrečný účet obce Vysoké Mýto za rok 2005</t>
  </si>
  <si>
    <t>- stav účtu 933 za rok 2005 (rozdíl úč. 217 a 218 z roku 2005)</t>
  </si>
  <si>
    <t>Aktivní vypořádání s krajem  v rámci FV - SD</t>
  </si>
  <si>
    <t>Stav fondů obce v rozpočtovém hospodaření k 31. 12. 2005</t>
  </si>
  <si>
    <t>Stav nesplac. přijatých  půjček a úvěrů k 31. 12. 2005</t>
  </si>
  <si>
    <t>TJ Sokol</t>
  </si>
  <si>
    <t>Stav nesplac. poskytn. půjček a úvěrů k 31. 12. 2005</t>
  </si>
  <si>
    <t>dotace na výjezdy jednotek SDH</t>
  </si>
  <si>
    <t>Aktivní vypořádání s obcí Tisová - nákl. na doj.žáky</t>
  </si>
  <si>
    <t>Aktivní vypořádání s obcí Skořenice</t>
  </si>
  <si>
    <t>FRB - půjčky společ. vlastníkům byt. jednotek</t>
  </si>
  <si>
    <t>- sociálního fondu</t>
  </si>
  <si>
    <t>celkem</t>
  </si>
  <si>
    <t>Hypoteční banka a.s. (byty)</t>
  </si>
  <si>
    <t>Státní fond životního prostředí ČR (ČOV)</t>
  </si>
  <si>
    <t>Volksbank CZ a.s. (ČOV)</t>
  </si>
  <si>
    <t>ČS a.s.(Stadion,školský areál a Průhony III.)</t>
  </si>
  <si>
    <t>Ministerstvo pro místní rozvoj ČR (fond rozvoje bydlení)</t>
  </si>
  <si>
    <t>Město (FOMRBF)</t>
  </si>
  <si>
    <t>Sportcentrum Vysoké Mýto,s.r.o.</t>
  </si>
  <si>
    <t>Jednota SOKOL Vysoké Mýto</t>
  </si>
  <si>
    <t>FOMRBF - půjčky občanům</t>
  </si>
  <si>
    <t>8)</t>
  </si>
  <si>
    <t>ZŠ Jiráskova Vysoké Mýto</t>
  </si>
  <si>
    <t>ZŠ Javornického Vysoké Mýto</t>
  </si>
  <si>
    <t>ZŠ Knířov Vysoké Mýto</t>
  </si>
  <si>
    <t>MŠ Slunečná Vysoké Mýto</t>
  </si>
  <si>
    <t>MŠ Lidická Vysoké Mýto</t>
  </si>
  <si>
    <t>MŠ Pod Smrkem Vysoké Mýto</t>
  </si>
  <si>
    <t>MŠ Kamarádi Vysoké Mýto</t>
  </si>
  <si>
    <t>M-klub Vysoké Mýto</t>
  </si>
  <si>
    <t>Technické služby Vysoké Mýto</t>
  </si>
  <si>
    <t>9)</t>
  </si>
  <si>
    <t>Stav účtu 933 po finančním vypořádání  (1) + (2) - (3)</t>
  </si>
  <si>
    <t>FOMRBF - půjčky společenstvím vlastníků bytových jednotek</t>
  </si>
  <si>
    <t>Městské lesy Vysoké  Mýto, spol. s r.o.</t>
  </si>
  <si>
    <t>Družstvo MVMB Domus Vysoké Mýto</t>
  </si>
  <si>
    <t>Sociální fond - půjčky zaměstnancům</t>
  </si>
  <si>
    <t>Povodňový fond</t>
  </si>
  <si>
    <t>Sociální fond</t>
  </si>
  <si>
    <t>Fond na opravy modernizaci a rozšíření bytového fondu (FOMRBF)</t>
  </si>
  <si>
    <r>
      <t>Výsledek hospodářské činnosti</t>
    </r>
    <r>
      <rPr>
        <sz val="11"/>
        <rFont val="Times New Roman CE"/>
        <family val="1"/>
      </rPr>
      <t xml:space="preserve"> </t>
    </r>
    <r>
      <rPr>
        <sz val="11"/>
        <rFont val="Times New Roman CE"/>
        <family val="0"/>
      </rPr>
      <t>(bytový a nebytový fond - MěBP VM s.r.o.)</t>
    </r>
  </si>
  <si>
    <t xml:space="preserve">SBD Horizont </t>
  </si>
  <si>
    <t>Závěrečný účet města Vysokého Mýta sestavený k 31.12.2007</t>
  </si>
  <si>
    <t>- stav účtu 933 za rok 2007 (rozdíl úč. 217 a 218)</t>
  </si>
  <si>
    <r>
      <t xml:space="preserve">Stav fondů obce v rozpočtovém hospodaření k 31. 12. 2007 </t>
    </r>
    <r>
      <rPr>
        <sz val="11"/>
        <rFont val="Times New Roman CE"/>
        <family val="0"/>
      </rPr>
      <t>(vč. nesplacených půjček)</t>
    </r>
  </si>
  <si>
    <t>Stav nesplacených přijatých  půjček a úvěrů k 31. 12. 2007</t>
  </si>
  <si>
    <t>Státní fond životního prostředí ČR (ISNB VM)</t>
  </si>
  <si>
    <t>Stav nesplacených poskytnutých půjček a úvěrů k 31. 12. 2007</t>
  </si>
  <si>
    <t>Stav účtu 933 před finančním vypořádáním ( FV ) celkem</t>
  </si>
  <si>
    <t>- zůstatek účtu 933 z minulých let</t>
  </si>
  <si>
    <t>Sportcentrum Vysoké Mýto,s.r.o.-kapitalizace úvěru (dosud neproběhla)</t>
  </si>
  <si>
    <t xml:space="preserve">Vratky dotací  KÚ PK v rámci FV - SDH </t>
  </si>
  <si>
    <t xml:space="preserve">Vratky dotací  KÚ PK v rámci FV - sociální dávky </t>
  </si>
  <si>
    <t>Aktivní vypořádání s KÚ PK  v rámci FV - ÚZ 98216 (soc. právní ochrana dětí)</t>
  </si>
  <si>
    <t>Vysledek hospodaření příspěvkových organizací zřízených městem k 31.12.2007</t>
  </si>
  <si>
    <t>Stav poskytnutých ručitelských prohlášení třetím osobám k 31.12.2007</t>
  </si>
  <si>
    <t>28.04.2008  Ing. Michal Zima</t>
  </si>
  <si>
    <t>Schváleno usnesením zastupitelstva města č.       /08 dne  11.06.2008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</si>
</sst>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Arial CE"/>
      <family val="2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u val="single"/>
      <sz val="14"/>
      <name val="Times New Roman CE"/>
      <family val="1"/>
    </font>
    <font>
      <b/>
      <i/>
      <u val="single"/>
      <sz val="14"/>
      <name val="Times New Roman CE"/>
      <family val="1"/>
    </font>
    <font>
      <sz val="12"/>
      <color indexed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1"/>
      <name val="Arial CE"/>
      <family val="2"/>
    </font>
    <font>
      <sz val="11"/>
      <color indexed="8"/>
      <name val="Times New Roman CE"/>
      <family val="1"/>
    </font>
    <font>
      <b/>
      <sz val="11"/>
      <name val="Arial CE"/>
      <family val="2"/>
    </font>
    <font>
      <sz val="11"/>
      <name val="Arial CE"/>
      <family val="0"/>
    </font>
    <font>
      <b/>
      <i/>
      <sz val="11"/>
      <name val="Times New Roman CE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2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" fontId="13" fillId="0" borderId="19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/>
    </xf>
    <xf numFmtId="4" fontId="13" fillId="0" borderId="17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" fontId="6" fillId="0" borderId="40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" fontId="1" fillId="0" borderId="17" xfId="0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/>
    </xf>
    <xf numFmtId="49" fontId="6" fillId="0" borderId="35" xfId="0" applyNumberFormat="1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31" xfId="0" applyFont="1" applyFill="1" applyBorder="1" applyAlignment="1">
      <alignment/>
    </xf>
    <xf numFmtId="49" fontId="6" fillId="0" borderId="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6" fillId="0" borderId="42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right"/>
    </xf>
    <xf numFmtId="49" fontId="6" fillId="0" borderId="32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6" fillId="0" borderId="40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9" fontId="12" fillId="0" borderId="3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showGridLines="0" tabSelected="1" zoomScaleSheetLayoutView="75" workbookViewId="0" topLeftCell="A13">
      <selection activeCell="E8" sqref="E8"/>
    </sheetView>
  </sheetViews>
  <sheetFormatPr defaultColWidth="9.00390625" defaultRowHeight="12.75"/>
  <cols>
    <col min="1" max="1" width="3.375" style="1" customWidth="1"/>
    <col min="2" max="2" width="70.75390625" style="1" customWidth="1"/>
    <col min="3" max="3" width="16.875" style="1" customWidth="1"/>
    <col min="4" max="4" width="13.625" style="1" customWidth="1"/>
    <col min="5" max="16384" width="9.125" style="1" customWidth="1"/>
  </cols>
  <sheetData>
    <row r="1" ht="6.75" customHeight="1"/>
    <row r="2" ht="18">
      <c r="B2" s="48" t="s">
        <v>103</v>
      </c>
    </row>
    <row r="3" spans="1:3" ht="18">
      <c r="A3" s="47"/>
      <c r="B3" s="97" t="s">
        <v>20</v>
      </c>
      <c r="C3" s="48"/>
    </row>
    <row r="4" ht="5.25" customHeight="1" thickBot="1"/>
    <row r="5" spans="1:3" ht="14.25" thickBot="1">
      <c r="A5" s="109" t="s">
        <v>0</v>
      </c>
      <c r="B5" s="110"/>
      <c r="C5" s="49" t="s">
        <v>1</v>
      </c>
    </row>
    <row r="6" spans="1:3" ht="14.25" thickBot="1">
      <c r="A6" s="50" t="s">
        <v>2</v>
      </c>
      <c r="B6" s="51" t="s">
        <v>3</v>
      </c>
      <c r="C6" s="52"/>
    </row>
    <row r="7" spans="1:3" ht="13.5">
      <c r="A7" s="53"/>
      <c r="B7" s="54" t="s">
        <v>110</v>
      </c>
      <c r="C7" s="55">
        <v>46724595.97</v>
      </c>
    </row>
    <row r="8" spans="1:3" ht="14.25" thickBot="1">
      <c r="A8" s="53"/>
      <c r="B8" s="56" t="s">
        <v>104</v>
      </c>
      <c r="C8" s="106">
        <v>8282384.83</v>
      </c>
    </row>
    <row r="9" spans="1:3" ht="14.25" thickBot="1">
      <c r="A9" s="58"/>
      <c r="B9" s="59" t="s">
        <v>109</v>
      </c>
      <c r="C9" s="60">
        <f>SUM(C7:C8)</f>
        <v>55006980.8</v>
      </c>
    </row>
    <row r="10" spans="1:3" ht="14.25" thickBot="1">
      <c r="A10" s="50" t="s">
        <v>5</v>
      </c>
      <c r="B10" s="51" t="s">
        <v>6</v>
      </c>
      <c r="C10" s="61"/>
    </row>
    <row r="11" spans="1:3" ht="13.5">
      <c r="A11" s="53"/>
      <c r="B11" s="62" t="s">
        <v>114</v>
      </c>
      <c r="C11" s="108">
        <v>271189</v>
      </c>
    </row>
    <row r="12" spans="1:3" ht="14.25" thickBot="1">
      <c r="A12" s="58"/>
      <c r="B12" s="64" t="s">
        <v>72</v>
      </c>
      <c r="C12" s="60">
        <f>SUM(C11:C11)</f>
        <v>271189</v>
      </c>
    </row>
    <row r="13" spans="1:3" ht="14.25" thickBot="1">
      <c r="A13" s="50" t="s">
        <v>9</v>
      </c>
      <c r="B13" s="51" t="s">
        <v>10</v>
      </c>
      <c r="C13" s="61"/>
    </row>
    <row r="14" spans="1:3" ht="13.5">
      <c r="A14" s="104"/>
      <c r="B14" s="105" t="s">
        <v>112</v>
      </c>
      <c r="C14" s="63">
        <v>414</v>
      </c>
    </row>
    <row r="15" spans="1:3" ht="13.5">
      <c r="A15" s="111"/>
      <c r="B15" s="65" t="s">
        <v>113</v>
      </c>
      <c r="C15" s="55">
        <f>214180+1479000</f>
        <v>1693180</v>
      </c>
    </row>
    <row r="16" spans="1:3" ht="14.25" thickBot="1">
      <c r="A16" s="111"/>
      <c r="B16" s="64" t="s">
        <v>72</v>
      </c>
      <c r="C16" s="99">
        <f>C14+C15</f>
        <v>1693594</v>
      </c>
    </row>
    <row r="17" spans="1:3" ht="14.25" thickBot="1">
      <c r="A17" s="112"/>
      <c r="B17" s="66" t="s">
        <v>93</v>
      </c>
      <c r="C17" s="107">
        <f>C9+C12-C16</f>
        <v>53584575.8</v>
      </c>
    </row>
    <row r="18" spans="1:3" ht="14.25" thickBot="1">
      <c r="A18" s="50" t="s">
        <v>14</v>
      </c>
      <c r="B18" s="51" t="s">
        <v>105</v>
      </c>
      <c r="C18" s="61"/>
    </row>
    <row r="19" spans="1:3" ht="13.5">
      <c r="A19" s="53"/>
      <c r="B19" s="67" t="s">
        <v>98</v>
      </c>
      <c r="C19" s="63">
        <v>4000.13</v>
      </c>
    </row>
    <row r="20" spans="1:4" ht="13.5">
      <c r="A20" s="53"/>
      <c r="B20" s="68" t="s">
        <v>99</v>
      </c>
      <c r="C20" s="69">
        <v>655596.55</v>
      </c>
      <c r="D20" s="46"/>
    </row>
    <row r="21" spans="1:3" ht="14.25" thickBot="1">
      <c r="A21" s="53"/>
      <c r="B21" s="56" t="s">
        <v>100</v>
      </c>
      <c r="C21" s="57">
        <v>11309997.7</v>
      </c>
    </row>
    <row r="22" spans="1:3" ht="14.25" thickBot="1">
      <c r="A22" s="58"/>
      <c r="B22" s="64" t="s">
        <v>72</v>
      </c>
      <c r="C22" s="70">
        <f>SUM(C19:C21)</f>
        <v>11969594.379999999</v>
      </c>
    </row>
    <row r="23" spans="1:3" ht="14.25" thickBot="1">
      <c r="A23" s="50" t="s">
        <v>19</v>
      </c>
      <c r="B23" s="51" t="s">
        <v>106</v>
      </c>
      <c r="C23" s="61"/>
    </row>
    <row r="24" spans="1:3" ht="13.5">
      <c r="A24" s="53"/>
      <c r="B24" s="71" t="s">
        <v>73</v>
      </c>
      <c r="C24" s="72">
        <v>5849895.86</v>
      </c>
    </row>
    <row r="25" spans="1:3" ht="13.5">
      <c r="A25" s="53"/>
      <c r="B25" s="73" t="s">
        <v>74</v>
      </c>
      <c r="C25" s="74">
        <v>2572000</v>
      </c>
    </row>
    <row r="26" spans="1:3" ht="13.5">
      <c r="A26" s="53"/>
      <c r="B26" s="73" t="s">
        <v>75</v>
      </c>
      <c r="C26" s="75">
        <v>5390625</v>
      </c>
    </row>
    <row r="27" spans="1:3" ht="13.5">
      <c r="A27" s="53"/>
      <c r="B27" s="73" t="s">
        <v>76</v>
      </c>
      <c r="C27" s="74">
        <v>10400000</v>
      </c>
    </row>
    <row r="28" spans="1:3" ht="13.5">
      <c r="A28" s="53"/>
      <c r="B28" s="73" t="s">
        <v>77</v>
      </c>
      <c r="C28" s="74">
        <v>2200000</v>
      </c>
    </row>
    <row r="29" spans="1:3" ht="13.5">
      <c r="A29" s="53"/>
      <c r="B29" s="102" t="s">
        <v>78</v>
      </c>
      <c r="C29" s="74">
        <v>492918.6</v>
      </c>
    </row>
    <row r="30" spans="1:3" ht="14.25" thickBot="1">
      <c r="A30" s="53"/>
      <c r="B30" s="73" t="s">
        <v>107</v>
      </c>
      <c r="C30" s="101">
        <v>850784</v>
      </c>
    </row>
    <row r="31" spans="1:3" ht="14.25" thickBot="1">
      <c r="A31" s="100"/>
      <c r="B31" s="103" t="s">
        <v>72</v>
      </c>
      <c r="C31" s="80">
        <f>SUM(C24:C30)</f>
        <v>27756223.46</v>
      </c>
    </row>
    <row r="32" spans="1:3" ht="14.25" thickBot="1">
      <c r="A32" s="50" t="s">
        <v>31</v>
      </c>
      <c r="B32" s="113" t="s">
        <v>108</v>
      </c>
      <c r="C32" s="114"/>
    </row>
    <row r="33" spans="1:3" ht="13.5">
      <c r="A33" s="24"/>
      <c r="B33" s="54" t="s">
        <v>79</v>
      </c>
      <c r="C33" s="55">
        <v>4050858.6</v>
      </c>
    </row>
    <row r="34" spans="1:3" ht="13.5">
      <c r="A34" s="24"/>
      <c r="B34" s="76" t="s">
        <v>111</v>
      </c>
      <c r="C34" s="77">
        <v>4960000</v>
      </c>
    </row>
    <row r="35" spans="1:3" ht="13.5">
      <c r="A35" s="24"/>
      <c r="B35" s="76" t="s">
        <v>80</v>
      </c>
      <c r="C35" s="69">
        <v>299749</v>
      </c>
    </row>
    <row r="36" spans="1:3" ht="13.5">
      <c r="A36" s="24"/>
      <c r="B36" s="76" t="s">
        <v>80</v>
      </c>
      <c r="C36" s="69">
        <v>432000</v>
      </c>
    </row>
    <row r="37" spans="1:3" ht="13.5">
      <c r="A37" s="24"/>
      <c r="B37" s="68" t="s">
        <v>81</v>
      </c>
      <c r="C37" s="69">
        <v>461345</v>
      </c>
    </row>
    <row r="38" spans="1:3" ht="13.5">
      <c r="A38" s="24"/>
      <c r="B38" s="68" t="s">
        <v>94</v>
      </c>
      <c r="C38" s="69">
        <v>1250564</v>
      </c>
    </row>
    <row r="39" spans="1:3" ht="14.25" thickBot="1">
      <c r="A39" s="24"/>
      <c r="B39" s="56" t="s">
        <v>97</v>
      </c>
      <c r="C39" s="57">
        <v>299780.5</v>
      </c>
    </row>
    <row r="40" spans="1:3" ht="14.25" thickBot="1">
      <c r="A40" s="43"/>
      <c r="B40" s="64" t="s">
        <v>72</v>
      </c>
      <c r="C40" s="70">
        <f>SUM(C33:C39)</f>
        <v>11754297.1</v>
      </c>
    </row>
    <row r="41" spans="1:3" ht="14.25" thickBot="1">
      <c r="A41" s="78" t="s">
        <v>36</v>
      </c>
      <c r="B41" s="79" t="s">
        <v>101</v>
      </c>
      <c r="C41" s="107">
        <v>1828153.19</v>
      </c>
    </row>
    <row r="42" spans="1:3" ht="14.25" thickBot="1">
      <c r="A42" s="78" t="s">
        <v>82</v>
      </c>
      <c r="B42" s="79" t="s">
        <v>115</v>
      </c>
      <c r="C42" s="81"/>
    </row>
    <row r="43" spans="1:3" ht="13.5">
      <c r="A43" s="44"/>
      <c r="B43" s="82" t="s">
        <v>83</v>
      </c>
      <c r="C43" s="63">
        <v>50841.16</v>
      </c>
    </row>
    <row r="44" spans="1:3" ht="13.5">
      <c r="A44" s="24"/>
      <c r="B44" s="65" t="s">
        <v>84</v>
      </c>
      <c r="C44" s="69">
        <v>-5937.09</v>
      </c>
    </row>
    <row r="45" spans="1:3" ht="13.5">
      <c r="A45" s="24"/>
      <c r="B45" s="65" t="s">
        <v>85</v>
      </c>
      <c r="C45" s="83">
        <v>-8255.48</v>
      </c>
    </row>
    <row r="46" spans="1:3" ht="13.5">
      <c r="A46" s="24"/>
      <c r="B46" s="65" t="s">
        <v>86</v>
      </c>
      <c r="C46" s="83">
        <v>0</v>
      </c>
    </row>
    <row r="47" spans="1:3" ht="13.5">
      <c r="A47" s="24"/>
      <c r="B47" s="65" t="s">
        <v>87</v>
      </c>
      <c r="C47" s="83">
        <v>-144070.59</v>
      </c>
    </row>
    <row r="48" spans="1:3" ht="13.5">
      <c r="A48" s="24"/>
      <c r="B48" s="65" t="s">
        <v>88</v>
      </c>
      <c r="C48" s="83">
        <v>2567.44</v>
      </c>
    </row>
    <row r="49" spans="1:3" ht="13.5">
      <c r="A49" s="24"/>
      <c r="B49" s="65" t="s">
        <v>89</v>
      </c>
      <c r="C49" s="83">
        <v>3397.87</v>
      </c>
    </row>
    <row r="50" spans="1:3" ht="13.5">
      <c r="A50" s="24"/>
      <c r="B50" s="65" t="s">
        <v>90</v>
      </c>
      <c r="C50" s="83">
        <v>218793.02</v>
      </c>
    </row>
    <row r="51" spans="1:3" ht="14.25" thickBot="1">
      <c r="A51" s="24"/>
      <c r="B51" s="84" t="s">
        <v>91</v>
      </c>
      <c r="C51" s="85">
        <v>441085.58</v>
      </c>
    </row>
    <row r="52" spans="1:4" ht="15.75" customHeight="1" thickBot="1">
      <c r="A52" s="86" t="s">
        <v>92</v>
      </c>
      <c r="B52" s="87" t="s">
        <v>116</v>
      </c>
      <c r="C52" s="88"/>
      <c r="D52" s="45"/>
    </row>
    <row r="53" spans="1:3" ht="15" customHeight="1">
      <c r="A53" s="89"/>
      <c r="B53" s="90" t="s">
        <v>96</v>
      </c>
      <c r="C53" s="91">
        <v>39950668.72</v>
      </c>
    </row>
    <row r="54" spans="1:3" ht="13.5">
      <c r="A54" s="89"/>
      <c r="B54" s="92" t="s">
        <v>102</v>
      </c>
      <c r="C54" s="55">
        <v>5069599.01</v>
      </c>
    </row>
    <row r="55" spans="1:3" ht="13.5">
      <c r="A55" s="89"/>
      <c r="B55" s="65" t="s">
        <v>95</v>
      </c>
      <c r="C55" s="69">
        <v>1203000</v>
      </c>
    </row>
    <row r="56" spans="1:3" ht="14.25" thickBot="1">
      <c r="A56" s="94"/>
      <c r="B56" s="95" t="s">
        <v>72</v>
      </c>
      <c r="C56" s="96">
        <f>SUM(C53:C55)</f>
        <v>46223267.73</v>
      </c>
    </row>
    <row r="57" spans="1:3" ht="13.5">
      <c r="A57" s="93"/>
      <c r="B57" s="93"/>
      <c r="C57" s="93"/>
    </row>
    <row r="58" ht="13.5">
      <c r="B58" s="98" t="s">
        <v>118</v>
      </c>
    </row>
    <row r="59" ht="13.5">
      <c r="B59" s="1" t="s">
        <v>117</v>
      </c>
    </row>
  </sheetData>
  <mergeCells count="3">
    <mergeCell ref="A5:B5"/>
    <mergeCell ref="A15:A17"/>
    <mergeCell ref="B32:C32"/>
  </mergeCells>
  <printOptions/>
  <pageMargins left="0.984251968503937" right="0.3937007874015748" top="0" bottom="0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F10" sqref="F10"/>
    </sheetView>
  </sheetViews>
  <sheetFormatPr defaultColWidth="9.00390625" defaultRowHeight="12.75"/>
  <sheetData>
    <row r="1" spans="1:4" ht="18">
      <c r="A1" s="115"/>
      <c r="B1" s="116"/>
      <c r="C1" s="116"/>
      <c r="D1" s="116"/>
    </row>
    <row r="2" spans="1:4" ht="15">
      <c r="A2" s="117"/>
      <c r="B2" s="117"/>
      <c r="C2" s="117"/>
      <c r="D2" s="117"/>
    </row>
    <row r="3" spans="1:4" ht="14.25" thickBot="1">
      <c r="A3" s="1"/>
      <c r="B3" s="1"/>
      <c r="C3" s="1"/>
      <c r="D3" s="1"/>
    </row>
    <row r="4" spans="1:4" ht="15.75" thickBot="1">
      <c r="A4" s="118"/>
      <c r="B4" s="119"/>
      <c r="C4" s="31"/>
      <c r="D4" s="7"/>
    </row>
    <row r="5" spans="1:4" ht="15.75" thickTop="1">
      <c r="A5" s="4"/>
      <c r="B5" s="12"/>
      <c r="C5" s="32"/>
      <c r="D5" s="13"/>
    </row>
    <row r="6" spans="1:4" ht="15">
      <c r="A6" s="4"/>
      <c r="B6" s="2"/>
      <c r="C6" s="33"/>
      <c r="D6" s="14"/>
    </row>
    <row r="7" spans="1:4" ht="15">
      <c r="A7" s="4"/>
      <c r="B7" s="2"/>
      <c r="C7" s="33"/>
      <c r="D7" s="14"/>
    </row>
    <row r="8" spans="1:4" ht="15.75" thickBot="1">
      <c r="A8" s="5"/>
      <c r="B8" s="8"/>
      <c r="C8" s="34"/>
      <c r="D8" s="15"/>
    </row>
    <row r="9" spans="1:4" ht="15">
      <c r="A9" s="3"/>
      <c r="B9" s="11"/>
      <c r="C9" s="35"/>
      <c r="D9" s="16"/>
    </row>
    <row r="10" spans="1:4" ht="15">
      <c r="A10" s="4"/>
      <c r="B10" s="20"/>
      <c r="C10" s="2"/>
      <c r="D10" s="39"/>
    </row>
    <row r="11" spans="1:4" ht="15">
      <c r="A11" s="4"/>
      <c r="B11" s="20"/>
      <c r="C11" s="33"/>
      <c r="D11" s="39"/>
    </row>
    <row r="12" spans="1:4" ht="15">
      <c r="A12" s="4"/>
      <c r="B12" s="2"/>
      <c r="C12" s="33"/>
      <c r="D12" s="14"/>
    </row>
    <row r="13" spans="1:4" ht="15">
      <c r="A13" s="4"/>
      <c r="B13" s="2"/>
      <c r="C13" s="33"/>
      <c r="D13" s="14"/>
    </row>
    <row r="14" spans="1:4" ht="15">
      <c r="A14" s="4"/>
      <c r="B14" s="2"/>
      <c r="C14" s="33"/>
      <c r="D14" s="14"/>
    </row>
    <row r="15" spans="1:4" ht="15.75" thickBot="1">
      <c r="A15" s="5"/>
      <c r="B15" s="6"/>
      <c r="C15" s="27"/>
      <c r="D15" s="15"/>
    </row>
    <row r="16" spans="1:4" ht="15">
      <c r="A16" s="3"/>
      <c r="B16" s="11"/>
      <c r="C16" s="35"/>
      <c r="D16" s="16"/>
    </row>
    <row r="17" spans="1:4" ht="15">
      <c r="A17" s="4"/>
      <c r="B17" s="2"/>
      <c r="C17" s="33"/>
      <c r="D17" s="14"/>
    </row>
    <row r="18" spans="1:4" ht="15">
      <c r="A18" s="4"/>
      <c r="B18" s="2"/>
      <c r="C18" s="33"/>
      <c r="D18" s="14"/>
    </row>
    <row r="19" spans="1:4" ht="15">
      <c r="A19" s="4"/>
      <c r="B19" s="2"/>
      <c r="C19" s="33"/>
      <c r="D19" s="14"/>
    </row>
    <row r="20" spans="1:4" ht="15">
      <c r="A20" s="4"/>
      <c r="B20" s="2"/>
      <c r="C20" s="33"/>
      <c r="D20" s="14"/>
    </row>
    <row r="21" spans="1:4" ht="15">
      <c r="A21" s="4"/>
      <c r="B21" s="2"/>
      <c r="C21" s="33"/>
      <c r="D21" s="14"/>
    </row>
    <row r="22" spans="1:4" ht="15">
      <c r="A22" s="4"/>
      <c r="B22" s="2"/>
      <c r="C22" s="33"/>
      <c r="D22" s="14"/>
    </row>
    <row r="23" spans="1:4" ht="15">
      <c r="A23" s="4"/>
      <c r="B23" s="2"/>
      <c r="C23" s="33"/>
      <c r="D23" s="14"/>
    </row>
    <row r="24" spans="1:4" ht="15.75" thickBot="1">
      <c r="A24" s="4"/>
      <c r="B24" s="2"/>
      <c r="C24" s="33"/>
      <c r="D24" s="14"/>
    </row>
    <row r="25" spans="1:4" ht="17.25" thickBot="1">
      <c r="A25" s="9"/>
      <c r="B25" s="10"/>
      <c r="C25" s="36"/>
      <c r="D25" s="17"/>
    </row>
    <row r="26" spans="1:4" ht="15.75" thickTop="1">
      <c r="A26" s="4"/>
      <c r="B26" s="12"/>
      <c r="C26" s="32"/>
      <c r="D26" s="18"/>
    </row>
    <row r="27" spans="1:4" ht="15">
      <c r="A27" s="4"/>
      <c r="B27" s="2"/>
      <c r="C27" s="33"/>
      <c r="D27" s="14"/>
    </row>
    <row r="28" spans="1:4" ht="15">
      <c r="A28" s="4"/>
      <c r="B28" s="2"/>
      <c r="C28" s="33"/>
      <c r="D28" s="14"/>
    </row>
    <row r="29" spans="1:4" ht="15">
      <c r="A29" s="4"/>
      <c r="B29" s="2"/>
      <c r="C29" s="33"/>
      <c r="D29" s="14"/>
    </row>
    <row r="30" spans="1:4" ht="15">
      <c r="A30" s="4"/>
      <c r="B30" s="2"/>
      <c r="C30" s="33"/>
      <c r="D30" s="14"/>
    </row>
    <row r="31" spans="1:4" ht="15.75" thickBot="1">
      <c r="A31" s="5"/>
      <c r="B31" s="6"/>
      <c r="C31" s="27"/>
      <c r="D31" s="19"/>
    </row>
    <row r="32" spans="1:4" ht="15">
      <c r="A32" s="3"/>
      <c r="B32" s="11"/>
      <c r="C32" s="35"/>
      <c r="D32" s="16"/>
    </row>
    <row r="33" spans="1:4" ht="15">
      <c r="A33" s="4"/>
      <c r="B33" s="20"/>
      <c r="C33" s="20"/>
      <c r="D33" s="40"/>
    </row>
    <row r="34" spans="1:4" ht="15">
      <c r="A34" s="4"/>
      <c r="B34" s="2"/>
      <c r="C34" s="33"/>
      <c r="D34" s="41"/>
    </row>
    <row r="35" spans="1:4" ht="15">
      <c r="A35" s="4"/>
      <c r="B35" s="2"/>
      <c r="C35" s="33"/>
      <c r="D35" s="41"/>
    </row>
    <row r="36" spans="1:4" ht="15">
      <c r="A36" s="4"/>
      <c r="B36" s="2"/>
      <c r="C36" s="33"/>
      <c r="D36" s="41"/>
    </row>
    <row r="37" spans="1:4" ht="15">
      <c r="A37" s="4"/>
      <c r="B37" s="21"/>
      <c r="C37" s="37"/>
      <c r="D37" s="42"/>
    </row>
    <row r="38" spans="1:4" ht="15">
      <c r="A38" s="4"/>
      <c r="B38" s="21"/>
      <c r="C38" s="37"/>
      <c r="D38" s="42"/>
    </row>
    <row r="39" spans="1:4" ht="15">
      <c r="A39" s="4"/>
      <c r="B39" s="21"/>
      <c r="C39" s="37"/>
      <c r="D39" s="42"/>
    </row>
    <row r="40" spans="1:4" ht="15">
      <c r="A40" s="4"/>
      <c r="B40" s="21"/>
      <c r="C40" s="37"/>
      <c r="D40" s="42"/>
    </row>
    <row r="41" spans="1:4" ht="15">
      <c r="A41" s="4"/>
      <c r="B41" s="21"/>
      <c r="C41" s="37"/>
      <c r="D41" s="42"/>
    </row>
    <row r="42" spans="1:4" ht="15.75" thickBot="1">
      <c r="A42" s="4"/>
      <c r="B42" s="27"/>
      <c r="C42" s="27"/>
      <c r="D42" s="19"/>
    </row>
    <row r="43" spans="1:4" ht="15">
      <c r="A43" s="3"/>
      <c r="B43" s="11"/>
      <c r="C43" s="11"/>
      <c r="D43" s="25"/>
    </row>
    <row r="44" spans="1:4" ht="15">
      <c r="A44" s="24"/>
      <c r="B44" s="2"/>
      <c r="C44" s="33"/>
      <c r="D44" s="14"/>
    </row>
    <row r="45" spans="1:4" ht="15">
      <c r="A45" s="24"/>
      <c r="B45" s="2"/>
      <c r="C45" s="33"/>
      <c r="D45" s="14"/>
    </row>
    <row r="46" spans="1:4" ht="15">
      <c r="A46" s="24"/>
      <c r="B46" s="2"/>
      <c r="C46" s="33"/>
      <c r="D46" s="14"/>
    </row>
    <row r="47" spans="1:4" ht="15">
      <c r="A47" s="24"/>
      <c r="B47" s="21"/>
      <c r="C47" s="37"/>
      <c r="D47" s="22"/>
    </row>
    <row r="48" spans="1:4" ht="15">
      <c r="A48" s="24"/>
      <c r="B48" s="2"/>
      <c r="C48" s="2"/>
      <c r="D48" s="23"/>
    </row>
    <row r="49" spans="1:4" ht="15">
      <c r="A49" s="24"/>
      <c r="B49" s="2"/>
      <c r="C49" s="2"/>
      <c r="D49" s="23"/>
    </row>
    <row r="50" spans="1:4" ht="15.75" thickBot="1">
      <c r="A50" s="24"/>
      <c r="B50" s="2"/>
      <c r="C50" s="2"/>
      <c r="D50" s="30"/>
    </row>
    <row r="51" spans="1:4" ht="15.75" thickBot="1">
      <c r="A51" s="26"/>
      <c r="B51" s="28"/>
      <c r="C51" s="38"/>
      <c r="D51" s="29"/>
    </row>
  </sheetData>
  <mergeCells count="3">
    <mergeCell ref="A1:D1"/>
    <mergeCell ref="A2:D2"/>
    <mergeCell ref="A4:B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showGridLines="0" zoomScaleSheetLayoutView="75" workbookViewId="0" topLeftCell="A46">
      <selection activeCell="F70" sqref="F70"/>
    </sheetView>
  </sheetViews>
  <sheetFormatPr defaultColWidth="9.00390625" defaultRowHeight="12.75"/>
  <cols>
    <col min="1" max="1" width="3.375" style="1" customWidth="1"/>
    <col min="2" max="2" width="54.75390625" style="1" customWidth="1"/>
    <col min="3" max="3" width="13.125" style="1" customWidth="1"/>
    <col min="4" max="4" width="17.75390625" style="1" bestFit="1" customWidth="1"/>
    <col min="5" max="16384" width="9.125" style="1" customWidth="1"/>
  </cols>
  <sheetData>
    <row r="1" spans="1:4" ht="18">
      <c r="A1" s="115" t="s">
        <v>51</v>
      </c>
      <c r="B1" s="116"/>
      <c r="C1" s="116"/>
      <c r="D1" s="116"/>
    </row>
    <row r="2" spans="1:4" ht="15">
      <c r="A2" s="117" t="s">
        <v>20</v>
      </c>
      <c r="B2" s="117"/>
      <c r="C2" s="117"/>
      <c r="D2" s="117"/>
    </row>
    <row r="3" ht="14.25" thickBot="1"/>
    <row r="4" spans="1:4" ht="15.75" thickBot="1">
      <c r="A4" s="118" t="s">
        <v>0</v>
      </c>
      <c r="B4" s="119"/>
      <c r="C4" s="31"/>
      <c r="D4" s="7" t="s">
        <v>1</v>
      </c>
    </row>
    <row r="5" spans="1:4" ht="15.75" thickTop="1">
      <c r="A5" s="4" t="s">
        <v>2</v>
      </c>
      <c r="B5" s="12" t="s">
        <v>3</v>
      </c>
      <c r="C5" s="32"/>
      <c r="D5" s="13"/>
    </row>
    <row r="6" spans="1:4" ht="15">
      <c r="A6" s="4"/>
      <c r="B6" s="2" t="s">
        <v>52</v>
      </c>
      <c r="C6" s="33"/>
      <c r="D6" s="14">
        <v>-15380772.99</v>
      </c>
    </row>
    <row r="7" spans="1:4" ht="15">
      <c r="A7" s="4"/>
      <c r="B7" s="2" t="s">
        <v>53</v>
      </c>
      <c r="C7" s="33"/>
      <c r="D7" s="14">
        <v>3035678.05</v>
      </c>
    </row>
    <row r="8" spans="1:4" ht="15.75" thickBot="1">
      <c r="A8" s="5"/>
      <c r="B8" s="8" t="s">
        <v>4</v>
      </c>
      <c r="C8" s="34"/>
      <c r="D8" s="15">
        <f>SUM(D6:D7)</f>
        <v>-12345094.940000001</v>
      </c>
    </row>
    <row r="9" spans="1:4" ht="15">
      <c r="A9" s="3" t="s">
        <v>5</v>
      </c>
      <c r="B9" s="11" t="s">
        <v>6</v>
      </c>
      <c r="C9" s="35"/>
      <c r="D9" s="16"/>
    </row>
    <row r="10" spans="1:4" ht="15">
      <c r="A10" s="4"/>
      <c r="B10" s="20" t="s">
        <v>58</v>
      </c>
      <c r="C10" s="2" t="s">
        <v>43</v>
      </c>
      <c r="D10" s="39">
        <v>78800.1</v>
      </c>
    </row>
    <row r="11" spans="1:4" ht="15">
      <c r="A11" s="4"/>
      <c r="B11" s="20" t="s">
        <v>68</v>
      </c>
      <c r="C11" s="33" t="s">
        <v>43</v>
      </c>
      <c r="D11" s="39">
        <v>93633</v>
      </c>
    </row>
    <row r="12" spans="1:4" ht="15">
      <c r="A12" s="4"/>
      <c r="B12" s="2" t="s">
        <v>7</v>
      </c>
      <c r="C12" s="33" t="s">
        <v>45</v>
      </c>
      <c r="D12" s="14"/>
    </row>
    <row r="13" spans="1:4" ht="15">
      <c r="A13" s="4"/>
      <c r="B13" s="2" t="s">
        <v>8</v>
      </c>
      <c r="C13" s="33" t="s">
        <v>46</v>
      </c>
      <c r="D13" s="14"/>
    </row>
    <row r="14" spans="1:4" ht="15">
      <c r="A14" s="4"/>
      <c r="B14" s="2" t="s">
        <v>21</v>
      </c>
      <c r="C14" s="33" t="s">
        <v>44</v>
      </c>
      <c r="D14" s="14"/>
    </row>
    <row r="15" spans="1:4" ht="15.75" thickBot="1">
      <c r="A15" s="5"/>
      <c r="B15" s="6"/>
      <c r="C15" s="27"/>
      <c r="D15" s="15"/>
    </row>
    <row r="16" spans="1:4" ht="15">
      <c r="A16" s="3" t="s">
        <v>9</v>
      </c>
      <c r="B16" s="11" t="s">
        <v>10</v>
      </c>
      <c r="C16" s="35"/>
      <c r="D16" s="16">
        <f>SUM(D10:D15)</f>
        <v>172433.1</v>
      </c>
    </row>
    <row r="17" spans="1:4" ht="15">
      <c r="A17" s="4"/>
      <c r="B17" s="2" t="s">
        <v>11</v>
      </c>
      <c r="C17" s="33" t="s">
        <v>47</v>
      </c>
      <c r="D17" s="14"/>
    </row>
    <row r="18" spans="1:4" ht="15">
      <c r="A18" s="4"/>
      <c r="B18" s="2" t="s">
        <v>12</v>
      </c>
      <c r="C18" s="33" t="s">
        <v>48</v>
      </c>
      <c r="D18" s="14"/>
    </row>
    <row r="19" spans="1:4" ht="15">
      <c r="A19" s="4"/>
      <c r="B19" s="2" t="s">
        <v>41</v>
      </c>
      <c r="C19" s="33" t="s">
        <v>49</v>
      </c>
      <c r="D19" s="14"/>
    </row>
    <row r="20" spans="1:4" ht="15">
      <c r="A20" s="4"/>
      <c r="B20" s="2" t="s">
        <v>42</v>
      </c>
      <c r="C20" s="33" t="s">
        <v>49</v>
      </c>
      <c r="D20" s="14">
        <v>-2284494.5</v>
      </c>
    </row>
    <row r="21" spans="1:4" ht="15">
      <c r="A21" s="4"/>
      <c r="B21" s="2" t="s">
        <v>23</v>
      </c>
      <c r="C21" s="33" t="s">
        <v>49</v>
      </c>
      <c r="D21" s="14"/>
    </row>
    <row r="22" spans="1:4" ht="15">
      <c r="A22" s="4"/>
      <c r="B22" s="2" t="s">
        <v>59</v>
      </c>
      <c r="C22" s="33" t="s">
        <v>49</v>
      </c>
      <c r="D22" s="14">
        <v>-11078.5</v>
      </c>
    </row>
    <row r="23" spans="1:4" ht="15">
      <c r="A23" s="4"/>
      <c r="B23" s="2" t="s">
        <v>13</v>
      </c>
      <c r="C23" s="33" t="s">
        <v>50</v>
      </c>
      <c r="D23" s="14"/>
    </row>
    <row r="24" spans="1:4" ht="15.75" thickBot="1">
      <c r="A24" s="4"/>
      <c r="B24" s="2"/>
      <c r="C24" s="33"/>
      <c r="D24" s="14">
        <f>SUM(D17:D23)</f>
        <v>-2295573</v>
      </c>
    </row>
    <row r="25" spans="1:4" ht="17.25" thickBot="1">
      <c r="A25" s="9"/>
      <c r="B25" s="10" t="s">
        <v>22</v>
      </c>
      <c r="C25" s="36"/>
      <c r="D25" s="17">
        <f>D8+D16+D24</f>
        <v>-14468234.840000002</v>
      </c>
    </row>
    <row r="26" spans="1:4" ht="15.75" thickTop="1">
      <c r="A26" s="4" t="s">
        <v>14</v>
      </c>
      <c r="B26" s="12" t="s">
        <v>55</v>
      </c>
      <c r="C26" s="32"/>
      <c r="D26" s="18"/>
    </row>
    <row r="27" spans="1:4" ht="15">
      <c r="A27" s="4"/>
      <c r="B27" s="2" t="s">
        <v>15</v>
      </c>
      <c r="C27" s="33"/>
      <c r="D27" s="14"/>
    </row>
    <row r="28" spans="1:4" ht="15">
      <c r="A28" s="4"/>
      <c r="B28" s="2" t="s">
        <v>16</v>
      </c>
      <c r="C28" s="33"/>
      <c r="D28" s="14">
        <v>953887.29</v>
      </c>
    </row>
    <row r="29" spans="1:4" ht="15">
      <c r="A29" s="4"/>
      <c r="B29" s="2" t="s">
        <v>17</v>
      </c>
      <c r="C29" s="33"/>
      <c r="D29" s="14">
        <v>7741975</v>
      </c>
    </row>
    <row r="30" spans="1:4" ht="15">
      <c r="A30" s="4"/>
      <c r="B30" s="2" t="s">
        <v>18</v>
      </c>
      <c r="C30" s="33"/>
      <c r="D30" s="14"/>
    </row>
    <row r="31" spans="1:4" ht="15.75" thickBot="1">
      <c r="A31" s="5"/>
      <c r="B31" s="6"/>
      <c r="C31" s="27"/>
      <c r="D31" s="19">
        <f>SUM(D28:D30)</f>
        <v>8695862.29</v>
      </c>
    </row>
    <row r="32" spans="1:4" ht="15">
      <c r="A32" s="3" t="s">
        <v>19</v>
      </c>
      <c r="B32" s="11" t="s">
        <v>56</v>
      </c>
      <c r="C32" s="35"/>
      <c r="D32" s="16"/>
    </row>
    <row r="33" spans="1:4" ht="15">
      <c r="A33" s="4"/>
      <c r="B33" s="20" t="s">
        <v>38</v>
      </c>
      <c r="C33" s="20"/>
      <c r="D33" s="40">
        <v>6024747.25</v>
      </c>
    </row>
    <row r="34" spans="1:4" ht="15">
      <c r="A34" s="4"/>
      <c r="B34" s="2" t="s">
        <v>24</v>
      </c>
      <c r="C34" s="33"/>
      <c r="D34" s="41">
        <v>9703125</v>
      </c>
    </row>
    <row r="35" spans="1:4" ht="15">
      <c r="A35" s="4"/>
      <c r="B35" s="2" t="s">
        <v>25</v>
      </c>
      <c r="C35" s="33"/>
      <c r="D35" s="41">
        <v>12748603.16</v>
      </c>
    </row>
    <row r="36" spans="1:4" ht="15">
      <c r="A36" s="4"/>
      <c r="B36" s="2" t="s">
        <v>26</v>
      </c>
      <c r="C36" s="33"/>
      <c r="D36" s="41">
        <v>85000</v>
      </c>
    </row>
    <row r="37" spans="1:4" ht="15">
      <c r="A37" s="4"/>
      <c r="B37" s="21" t="s">
        <v>27</v>
      </c>
      <c r="C37" s="37"/>
      <c r="D37" s="42">
        <v>3868000</v>
      </c>
    </row>
    <row r="38" spans="1:4" ht="15">
      <c r="A38" s="4"/>
      <c r="B38" s="21" t="s">
        <v>29</v>
      </c>
      <c r="C38" s="37"/>
      <c r="D38" s="42">
        <v>2685997.05</v>
      </c>
    </row>
    <row r="39" spans="1:4" ht="15">
      <c r="A39" s="4"/>
      <c r="B39" s="21" t="s">
        <v>30</v>
      </c>
      <c r="C39" s="37"/>
      <c r="D39" s="42">
        <v>2200000</v>
      </c>
    </row>
    <row r="40" spans="1:4" ht="15">
      <c r="A40" s="4"/>
      <c r="B40" s="21" t="s">
        <v>54</v>
      </c>
      <c r="C40" s="37"/>
      <c r="D40" s="42">
        <v>8500000</v>
      </c>
    </row>
    <row r="41" spans="1:4" ht="15">
      <c r="A41" s="4"/>
      <c r="B41" s="21" t="s">
        <v>28</v>
      </c>
      <c r="C41" s="37"/>
      <c r="D41" s="42">
        <v>130000</v>
      </c>
    </row>
    <row r="42" spans="1:4" ht="15.75" thickBot="1">
      <c r="A42" s="4"/>
      <c r="B42" s="27"/>
      <c r="C42" s="27"/>
      <c r="D42" s="19">
        <f>SUM(D33:D41)</f>
        <v>45945472.46</v>
      </c>
    </row>
    <row r="43" spans="1:4" ht="15">
      <c r="A43" s="3" t="s">
        <v>31</v>
      </c>
      <c r="B43" s="11" t="s">
        <v>57</v>
      </c>
      <c r="C43" s="11"/>
      <c r="D43" s="25"/>
    </row>
    <row r="44" spans="1:4" ht="15">
      <c r="A44" s="24"/>
      <c r="B44" s="2" t="s">
        <v>32</v>
      </c>
      <c r="C44" s="33"/>
      <c r="D44" s="14">
        <v>3012373.62</v>
      </c>
    </row>
    <row r="45" spans="1:4" ht="15">
      <c r="A45" s="24"/>
      <c r="B45" s="2" t="s">
        <v>33</v>
      </c>
      <c r="C45" s="33"/>
      <c r="D45" s="14">
        <v>1500000</v>
      </c>
    </row>
    <row r="46" spans="1:4" ht="15">
      <c r="A46" s="24"/>
      <c r="B46" s="2" t="s">
        <v>34</v>
      </c>
      <c r="C46" s="33"/>
      <c r="D46" s="14">
        <v>5737495</v>
      </c>
    </row>
    <row r="47" spans="1:4" ht="15">
      <c r="A47" s="24"/>
      <c r="B47" s="21" t="s">
        <v>35</v>
      </c>
      <c r="C47" s="37"/>
      <c r="D47" s="22">
        <v>1500000</v>
      </c>
    </row>
    <row r="48" spans="1:4" ht="15">
      <c r="A48" s="24"/>
      <c r="B48" s="2" t="s">
        <v>39</v>
      </c>
      <c r="C48" s="2"/>
      <c r="D48" s="23">
        <v>3230248</v>
      </c>
    </row>
    <row r="49" spans="1:4" ht="15">
      <c r="A49" s="24"/>
      <c r="B49" s="2" t="s">
        <v>40</v>
      </c>
      <c r="C49" s="2"/>
      <c r="D49" s="23">
        <v>212480</v>
      </c>
    </row>
    <row r="50" spans="1:4" ht="15.75" thickBot="1">
      <c r="A50" s="24"/>
      <c r="B50" s="2"/>
      <c r="C50" s="2"/>
      <c r="D50" s="30">
        <f>SUM(D44:D49)</f>
        <v>15192596.620000001</v>
      </c>
    </row>
    <row r="51" spans="1:4" ht="15.75" thickBot="1">
      <c r="A51" s="26" t="s">
        <v>36</v>
      </c>
      <c r="B51" s="28" t="s">
        <v>37</v>
      </c>
      <c r="C51" s="38"/>
      <c r="D51" s="29">
        <v>2405223.42</v>
      </c>
    </row>
    <row r="53" spans="1:4" ht="18">
      <c r="A53" s="115" t="s">
        <v>60</v>
      </c>
      <c r="B53" s="116"/>
      <c r="C53" s="116"/>
      <c r="D53" s="116"/>
    </row>
    <row r="54" spans="1:4" ht="15">
      <c r="A54" s="117" t="s">
        <v>20</v>
      </c>
      <c r="B54" s="117"/>
      <c r="C54" s="117"/>
      <c r="D54" s="117"/>
    </row>
    <row r="55" ht="14.25" thickBot="1"/>
    <row r="56" spans="1:4" ht="15.75" thickBot="1">
      <c r="A56" s="118" t="s">
        <v>0</v>
      </c>
      <c r="B56" s="119"/>
      <c r="C56" s="31"/>
      <c r="D56" s="7" t="s">
        <v>1</v>
      </c>
    </row>
    <row r="57" spans="1:4" ht="15.75" thickTop="1">
      <c r="A57" s="4" t="s">
        <v>2</v>
      </c>
      <c r="B57" s="12" t="s">
        <v>3</v>
      </c>
      <c r="C57" s="32"/>
      <c r="D57" s="13"/>
    </row>
    <row r="58" spans="1:4" ht="15">
      <c r="A58" s="4"/>
      <c r="B58" s="2" t="s">
        <v>52</v>
      </c>
      <c r="C58" s="33"/>
      <c r="D58" s="14">
        <v>-11183472.31</v>
      </c>
    </row>
    <row r="59" spans="1:4" ht="15">
      <c r="A59" s="4"/>
      <c r="B59" s="2" t="s">
        <v>61</v>
      </c>
      <c r="C59" s="33"/>
      <c r="D59" s="14">
        <v>12780640.22</v>
      </c>
    </row>
    <row r="60" spans="1:4" ht="15.75" thickBot="1">
      <c r="A60" s="5"/>
      <c r="B60" s="8" t="s">
        <v>4</v>
      </c>
      <c r="C60" s="34"/>
      <c r="D60" s="15">
        <f>SUM(D58:D59)</f>
        <v>1597167.9100000001</v>
      </c>
    </row>
    <row r="61" spans="1:4" ht="15">
      <c r="A61" s="3" t="s">
        <v>5</v>
      </c>
      <c r="B61" s="11" t="s">
        <v>6</v>
      </c>
      <c r="C61" s="35"/>
      <c r="D61" s="16"/>
    </row>
    <row r="62" spans="1:4" ht="15">
      <c r="A62" s="4"/>
      <c r="B62" s="20" t="s">
        <v>62</v>
      </c>
      <c r="C62" s="2" t="s">
        <v>43</v>
      </c>
      <c r="D62" s="39">
        <v>849234.7</v>
      </c>
    </row>
    <row r="63" spans="1:4" ht="15">
      <c r="A63" s="4"/>
      <c r="B63" s="20" t="s">
        <v>68</v>
      </c>
      <c r="C63" s="33" t="s">
        <v>43</v>
      </c>
      <c r="D63" s="39">
        <v>86317</v>
      </c>
    </row>
    <row r="64" spans="1:4" ht="15">
      <c r="A64" s="4"/>
      <c r="B64" s="20" t="s">
        <v>69</v>
      </c>
      <c r="C64" s="33" t="s">
        <v>43</v>
      </c>
      <c r="D64" s="39">
        <v>4543</v>
      </c>
    </row>
    <row r="65" spans="1:4" ht="15">
      <c r="A65" s="4"/>
      <c r="B65" s="2" t="s">
        <v>7</v>
      </c>
      <c r="C65" s="33" t="s">
        <v>45</v>
      </c>
      <c r="D65" s="14">
        <v>2034</v>
      </c>
    </row>
    <row r="66" spans="1:4" ht="15">
      <c r="A66" s="4"/>
      <c r="B66" s="2" t="s">
        <v>8</v>
      </c>
      <c r="C66" s="33" t="s">
        <v>46</v>
      </c>
      <c r="D66" s="14"/>
    </row>
    <row r="67" spans="1:4" ht="15">
      <c r="A67" s="4"/>
      <c r="B67" s="2" t="s">
        <v>21</v>
      </c>
      <c r="C67" s="33" t="s">
        <v>44</v>
      </c>
      <c r="D67" s="14"/>
    </row>
    <row r="68" spans="1:4" ht="15.75" thickBot="1">
      <c r="A68" s="5"/>
      <c r="B68" s="6"/>
      <c r="C68" s="27"/>
      <c r="D68" s="15">
        <f>SUM(D62:D67)</f>
        <v>942128.7</v>
      </c>
    </row>
    <row r="69" spans="1:4" ht="15">
      <c r="A69" s="3" t="s">
        <v>9</v>
      </c>
      <c r="B69" s="11" t="s">
        <v>10</v>
      </c>
      <c r="C69" s="35"/>
      <c r="D69" s="16"/>
    </row>
    <row r="70" spans="1:4" ht="15">
      <c r="A70" s="4"/>
      <c r="B70" s="2" t="s">
        <v>11</v>
      </c>
      <c r="C70" s="33" t="s">
        <v>47</v>
      </c>
      <c r="D70" s="14">
        <v>300</v>
      </c>
    </row>
    <row r="71" spans="1:4" ht="15">
      <c r="A71" s="4"/>
      <c r="B71" s="2" t="s">
        <v>12</v>
      </c>
      <c r="C71" s="33" t="s">
        <v>48</v>
      </c>
      <c r="D71" s="14"/>
    </row>
    <row r="72" spans="1:4" ht="15">
      <c r="A72" s="4"/>
      <c r="B72" s="2" t="s">
        <v>41</v>
      </c>
      <c r="C72" s="33" t="s">
        <v>49</v>
      </c>
      <c r="D72" s="14"/>
    </row>
    <row r="73" spans="1:4" ht="15">
      <c r="A73" s="4"/>
      <c r="B73" s="2" t="s">
        <v>42</v>
      </c>
      <c r="C73" s="33" t="s">
        <v>49</v>
      </c>
      <c r="D73" s="14"/>
    </row>
    <row r="74" spans="1:4" ht="15">
      <c r="A74" s="4"/>
      <c r="B74" s="2" t="s">
        <v>67</v>
      </c>
      <c r="C74" s="33" t="s">
        <v>49</v>
      </c>
      <c r="D74" s="14">
        <v>1387.5</v>
      </c>
    </row>
    <row r="75" spans="1:4" ht="15">
      <c r="A75" s="4"/>
      <c r="B75" s="2" t="s">
        <v>59</v>
      </c>
      <c r="C75" s="33" t="s">
        <v>49</v>
      </c>
      <c r="D75" s="14"/>
    </row>
    <row r="76" spans="1:4" ht="15">
      <c r="A76" s="4"/>
      <c r="B76" s="2" t="s">
        <v>13</v>
      </c>
      <c r="C76" s="33" t="s">
        <v>50</v>
      </c>
      <c r="D76" s="14"/>
    </row>
    <row r="77" spans="1:4" ht="15.75" thickBot="1">
      <c r="A77" s="4"/>
      <c r="B77" s="2"/>
      <c r="C77" s="33"/>
      <c r="D77" s="14">
        <f>SUM(D70:D76)</f>
        <v>1687.5</v>
      </c>
    </row>
    <row r="78" spans="1:4" ht="17.25" thickBot="1">
      <c r="A78" s="9"/>
      <c r="B78" s="10" t="s">
        <v>22</v>
      </c>
      <c r="C78" s="36"/>
      <c r="D78" s="17">
        <f>D60+D69+D77</f>
        <v>1598855.4100000001</v>
      </c>
    </row>
    <row r="79" spans="1:4" ht="15.75" thickTop="1">
      <c r="A79" s="4" t="s">
        <v>14</v>
      </c>
      <c r="B79" s="12" t="s">
        <v>63</v>
      </c>
      <c r="C79" s="32"/>
      <c r="D79" s="18"/>
    </row>
    <row r="80" spans="1:4" ht="15">
      <c r="A80" s="4"/>
      <c r="B80" s="2" t="s">
        <v>15</v>
      </c>
      <c r="C80" s="33"/>
      <c r="D80" s="14"/>
    </row>
    <row r="81" spans="1:4" ht="15">
      <c r="A81" s="4"/>
      <c r="B81" s="2" t="s">
        <v>71</v>
      </c>
      <c r="C81" s="33"/>
      <c r="D81" s="14">
        <v>1059697.2</v>
      </c>
    </row>
    <row r="82" spans="1:4" ht="15">
      <c r="A82" s="4"/>
      <c r="B82" s="2" t="s">
        <v>17</v>
      </c>
      <c r="C82" s="33"/>
      <c r="D82" s="14">
        <v>9186860.83</v>
      </c>
    </row>
    <row r="83" spans="1:4" ht="15">
      <c r="A83" s="4"/>
      <c r="B83" s="2"/>
      <c r="C83" s="33"/>
      <c r="D83" s="14"/>
    </row>
    <row r="84" spans="1:4" ht="15.75" thickBot="1">
      <c r="A84" s="5"/>
      <c r="B84" s="6"/>
      <c r="C84" s="27"/>
      <c r="D84" s="19">
        <f>SUM(D81:D83)</f>
        <v>10246558.03</v>
      </c>
    </row>
    <row r="85" spans="1:4" ht="15">
      <c r="A85" s="3" t="s">
        <v>19</v>
      </c>
      <c r="B85" s="11" t="s">
        <v>64</v>
      </c>
      <c r="C85" s="35"/>
      <c r="D85" s="16"/>
    </row>
    <row r="86" spans="1:4" ht="15">
      <c r="A86" s="4"/>
      <c r="B86" s="20" t="s">
        <v>38</v>
      </c>
      <c r="C86" s="20"/>
      <c r="D86" s="40">
        <v>2008247.25</v>
      </c>
    </row>
    <row r="87" spans="1:4" ht="15">
      <c r="A87" s="4"/>
      <c r="B87" s="2" t="s">
        <v>24</v>
      </c>
      <c r="C87" s="33"/>
      <c r="D87" s="41">
        <v>8265625</v>
      </c>
    </row>
    <row r="88" spans="1:4" ht="15">
      <c r="A88" s="4"/>
      <c r="B88" s="2" t="s">
        <v>25</v>
      </c>
      <c r="C88" s="33"/>
      <c r="D88" s="41">
        <v>10556020.16</v>
      </c>
    </row>
    <row r="89" spans="1:4" ht="15">
      <c r="A89" s="4"/>
      <c r="B89" s="2" t="s">
        <v>26</v>
      </c>
      <c r="C89" s="33"/>
      <c r="D89" s="41">
        <v>45000</v>
      </c>
    </row>
    <row r="90" spans="1:4" ht="15">
      <c r="A90" s="4"/>
      <c r="B90" s="21" t="s">
        <v>27</v>
      </c>
      <c r="C90" s="37"/>
      <c r="D90" s="42">
        <v>3436000</v>
      </c>
    </row>
    <row r="91" spans="1:4" ht="15">
      <c r="A91" s="4"/>
      <c r="B91" s="21" t="s">
        <v>29</v>
      </c>
      <c r="C91" s="37"/>
      <c r="D91" s="42">
        <v>2284579.6</v>
      </c>
    </row>
    <row r="92" spans="1:4" ht="15">
      <c r="A92" s="4"/>
      <c r="B92" s="21" t="s">
        <v>30</v>
      </c>
      <c r="C92" s="37"/>
      <c r="D92" s="42">
        <v>2200000</v>
      </c>
    </row>
    <row r="93" spans="1:4" ht="15">
      <c r="A93" s="4"/>
      <c r="B93" s="21" t="s">
        <v>54</v>
      </c>
      <c r="C93" s="37"/>
      <c r="D93" s="42">
        <v>15200000</v>
      </c>
    </row>
    <row r="94" spans="1:4" ht="15">
      <c r="A94" s="4"/>
      <c r="B94" s="21"/>
      <c r="C94" s="37"/>
      <c r="D94" s="42"/>
    </row>
    <row r="95" spans="1:4" ht="15.75" thickBot="1">
      <c r="A95" s="4"/>
      <c r="B95" s="27"/>
      <c r="C95" s="27"/>
      <c r="D95" s="19">
        <f>SUM(D86:D94)</f>
        <v>43995472.010000005</v>
      </c>
    </row>
    <row r="96" spans="1:4" ht="15">
      <c r="A96" s="3" t="s">
        <v>31</v>
      </c>
      <c r="B96" s="11" t="s">
        <v>66</v>
      </c>
      <c r="C96" s="11"/>
      <c r="D96" s="25"/>
    </row>
    <row r="97" spans="1:4" ht="15">
      <c r="A97" s="24"/>
      <c r="B97" s="2" t="s">
        <v>32</v>
      </c>
      <c r="C97" s="33"/>
      <c r="D97" s="14">
        <v>1004123.63</v>
      </c>
    </row>
    <row r="98" spans="1:4" ht="15">
      <c r="A98" s="24"/>
      <c r="B98" s="2" t="s">
        <v>34</v>
      </c>
      <c r="C98" s="33"/>
      <c r="D98" s="14">
        <v>5737495</v>
      </c>
    </row>
    <row r="99" spans="1:4" ht="15">
      <c r="A99" s="24"/>
      <c r="B99" s="21" t="s">
        <v>35</v>
      </c>
      <c r="C99" s="37"/>
      <c r="D99" s="22">
        <v>103290.2</v>
      </c>
    </row>
    <row r="100" spans="1:4" ht="15">
      <c r="A100" s="24"/>
      <c r="B100" s="21" t="s">
        <v>65</v>
      </c>
      <c r="C100" s="37"/>
      <c r="D100" s="23">
        <v>299749</v>
      </c>
    </row>
    <row r="101" spans="1:4" ht="15">
      <c r="A101" s="24"/>
      <c r="B101" s="21" t="s">
        <v>65</v>
      </c>
      <c r="C101" s="37"/>
      <c r="D101" s="23">
        <v>432000</v>
      </c>
    </row>
    <row r="102" spans="1:4" ht="15">
      <c r="A102" s="24"/>
      <c r="B102" s="2" t="s">
        <v>39</v>
      </c>
      <c r="C102" s="2"/>
      <c r="D102" s="23">
        <v>2647789</v>
      </c>
    </row>
    <row r="103" spans="1:4" ht="15">
      <c r="A103" s="24"/>
      <c r="B103" s="2" t="s">
        <v>70</v>
      </c>
      <c r="C103" s="2"/>
      <c r="D103" s="23">
        <v>1114200</v>
      </c>
    </row>
    <row r="104" spans="1:4" ht="15">
      <c r="A104" s="24"/>
      <c r="B104" s="2" t="s">
        <v>40</v>
      </c>
      <c r="C104" s="2"/>
      <c r="D104" s="23">
        <v>361111</v>
      </c>
    </row>
    <row r="105" spans="1:4" ht="15.75" thickBot="1">
      <c r="A105" s="24"/>
      <c r="B105" s="2"/>
      <c r="C105" s="2"/>
      <c r="D105" s="30">
        <f>SUM(D97:D104)</f>
        <v>11699757.83</v>
      </c>
    </row>
    <row r="106" spans="1:4" ht="15.75" thickBot="1">
      <c r="A106" s="26" t="s">
        <v>36</v>
      </c>
      <c r="B106" s="28" t="s">
        <v>37</v>
      </c>
      <c r="C106" s="38"/>
      <c r="D106" s="29">
        <v>2431808.08</v>
      </c>
    </row>
  </sheetData>
  <mergeCells count="6">
    <mergeCell ref="A1:D1"/>
    <mergeCell ref="A56:B56"/>
    <mergeCell ref="A53:D53"/>
    <mergeCell ref="A54:D54"/>
    <mergeCell ref="A2:D2"/>
    <mergeCell ref="A4:B4"/>
  </mergeCells>
  <printOptions/>
  <pageMargins left="0.7874015748031497" right="0.7874015748031497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Město</cp:lastModifiedBy>
  <cp:lastPrinted>2008-04-30T14:35:42Z</cp:lastPrinted>
  <dcterms:created xsi:type="dcterms:W3CDTF">1999-04-28T06:31:12Z</dcterms:created>
  <dcterms:modified xsi:type="dcterms:W3CDTF">2008-11-26T10:53:32Z</dcterms:modified>
  <cp:category/>
  <cp:version/>
  <cp:contentType/>
  <cp:contentStatus/>
</cp:coreProperties>
</file>