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76" windowHeight="7356" activeTab="4"/>
  </bookViews>
  <sheets>
    <sheet name="1" sheetId="2" r:id="rId1"/>
    <sheet name="2" sheetId="9" r:id="rId2"/>
    <sheet name="3" sheetId="10" r:id="rId3"/>
    <sheet name="4" sheetId="11" r:id="rId4"/>
    <sheet name="5" sheetId="12" r:id="rId5"/>
  </sheets>
  <calcPr calcId="145621" iterateDelta="1E-4"/>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12" l="1"/>
  <c r="C85" i="12" s="1"/>
  <c r="B84" i="12"/>
  <c r="B83" i="12"/>
  <c r="C83" i="12" s="1"/>
  <c r="B82" i="12"/>
  <c r="C82" i="12" s="1"/>
  <c r="B81" i="12"/>
  <c r="C81" i="12" s="1"/>
  <c r="B80" i="12"/>
  <c r="C80" i="12" s="1"/>
  <c r="B79" i="12"/>
  <c r="C79" i="12" s="1"/>
  <c r="B78" i="12"/>
  <c r="C78" i="12" s="1"/>
  <c r="B77" i="12"/>
  <c r="B75" i="12"/>
  <c r="C75" i="12" s="1"/>
  <c r="B74" i="12"/>
  <c r="B73" i="12"/>
  <c r="C73" i="12" s="1"/>
  <c r="B72" i="12"/>
  <c r="C72" i="12" s="1"/>
  <c r="B71" i="12"/>
  <c r="C71" i="12" s="1"/>
  <c r="B70" i="12"/>
  <c r="C70" i="12" s="1"/>
  <c r="B69" i="12"/>
  <c r="C69" i="12" s="1"/>
  <c r="B68" i="12"/>
  <c r="C68" i="12" s="1"/>
  <c r="B67" i="12"/>
  <c r="B65" i="12"/>
  <c r="C65" i="12" s="1"/>
  <c r="B64" i="12"/>
  <c r="B63" i="12"/>
  <c r="C63" i="12" s="1"/>
  <c r="B62" i="12"/>
  <c r="C62" i="12" s="1"/>
  <c r="B61" i="12"/>
  <c r="C61" i="12" s="1"/>
  <c r="B60" i="12"/>
  <c r="C60" i="12" s="1"/>
  <c r="B59" i="12"/>
  <c r="C59" i="12" s="1"/>
  <c r="B58" i="12"/>
  <c r="C58" i="12" s="1"/>
  <c r="B57" i="12"/>
  <c r="B55" i="12"/>
  <c r="C55" i="12" s="1"/>
  <c r="B54" i="12"/>
  <c r="B53" i="12"/>
  <c r="C53" i="12" s="1"/>
  <c r="B52" i="12"/>
  <c r="C52" i="12" s="1"/>
  <c r="B51" i="12"/>
  <c r="C51" i="12" s="1"/>
  <c r="B50" i="12"/>
  <c r="C50" i="12" s="1"/>
  <c r="B49" i="12"/>
  <c r="C49" i="12" s="1"/>
  <c r="B48" i="12"/>
  <c r="C48" i="12" s="1"/>
  <c r="B47" i="12"/>
  <c r="B45" i="12"/>
  <c r="C45" i="12" s="1"/>
  <c r="B44" i="12"/>
  <c r="B43" i="12"/>
  <c r="C43" i="12" s="1"/>
  <c r="B42" i="12"/>
  <c r="C42" i="12" s="1"/>
  <c r="B41" i="12"/>
  <c r="C41" i="12" s="1"/>
  <c r="B40" i="12"/>
  <c r="C40" i="12" s="1"/>
  <c r="B39" i="12"/>
  <c r="C39" i="12" s="1"/>
  <c r="B38" i="12"/>
  <c r="B37" i="12"/>
  <c r="B35" i="12"/>
  <c r="B21" i="12"/>
  <c r="B20" i="12"/>
  <c r="B85" i="11"/>
  <c r="C85" i="11" s="1"/>
  <c r="B84" i="11"/>
  <c r="B83" i="11"/>
  <c r="C83" i="11" s="1"/>
  <c r="B82" i="11"/>
  <c r="C82" i="11" s="1"/>
  <c r="C81" i="11"/>
  <c r="B81" i="11"/>
  <c r="B80" i="11"/>
  <c r="C80" i="11" s="1"/>
  <c r="B79" i="11"/>
  <c r="C79" i="11" s="1"/>
  <c r="B78" i="11"/>
  <c r="C78" i="11" s="1"/>
  <c r="B77" i="11"/>
  <c r="B75" i="11"/>
  <c r="C75" i="11" s="1"/>
  <c r="B74" i="11"/>
  <c r="B73" i="11"/>
  <c r="C73" i="11" s="1"/>
  <c r="B72" i="11"/>
  <c r="C72" i="11" s="1"/>
  <c r="C71" i="11"/>
  <c r="B71" i="11"/>
  <c r="B70" i="11"/>
  <c r="C70" i="11" s="1"/>
  <c r="B69" i="11"/>
  <c r="C69" i="11" s="1"/>
  <c r="B68" i="11"/>
  <c r="C68" i="11" s="1"/>
  <c r="B67" i="11"/>
  <c r="B65" i="11"/>
  <c r="C65" i="11" s="1"/>
  <c r="B64" i="11"/>
  <c r="C63" i="11"/>
  <c r="B63" i="11"/>
  <c r="B62" i="11"/>
  <c r="C62" i="11" s="1"/>
  <c r="B61" i="11"/>
  <c r="C61" i="11" s="1"/>
  <c r="B60" i="11"/>
  <c r="C60" i="11" s="1"/>
  <c r="C59" i="11"/>
  <c r="B59" i="11"/>
  <c r="B58" i="11"/>
  <c r="C58" i="11" s="1"/>
  <c r="B57" i="11"/>
  <c r="B55" i="11"/>
  <c r="C55" i="11" s="1"/>
  <c r="B54" i="11"/>
  <c r="C53" i="11"/>
  <c r="B53" i="11"/>
  <c r="B52" i="11"/>
  <c r="C52" i="11" s="1"/>
  <c r="B51" i="11"/>
  <c r="C51" i="11" s="1"/>
  <c r="B50" i="11"/>
  <c r="C50" i="11" s="1"/>
  <c r="C49" i="11"/>
  <c r="B49" i="11"/>
  <c r="B48" i="11"/>
  <c r="C48" i="11" s="1"/>
  <c r="B47" i="11"/>
  <c r="B45" i="11"/>
  <c r="C45" i="11" s="1"/>
  <c r="B44" i="11"/>
  <c r="C43" i="11"/>
  <c r="B43" i="11"/>
  <c r="B42" i="11"/>
  <c r="C42" i="11" s="1"/>
  <c r="B41" i="11"/>
  <c r="C41" i="11" s="1"/>
  <c r="B40" i="11"/>
  <c r="C40" i="11" s="1"/>
  <c r="C39" i="11"/>
  <c r="B39" i="11"/>
  <c r="B38" i="11"/>
  <c r="B37" i="11"/>
  <c r="B35" i="11"/>
  <c r="B21" i="11"/>
  <c r="B20" i="11"/>
  <c r="B85" i="10"/>
  <c r="C85" i="10" s="1"/>
  <c r="B84" i="10"/>
  <c r="B83" i="10"/>
  <c r="C83" i="10" s="1"/>
  <c r="C82" i="10"/>
  <c r="B82" i="10"/>
  <c r="B81" i="10"/>
  <c r="C81" i="10" s="1"/>
  <c r="B80" i="10"/>
  <c r="C80" i="10" s="1"/>
  <c r="B79" i="10"/>
  <c r="C79" i="10" s="1"/>
  <c r="C78" i="10"/>
  <c r="B78" i="10"/>
  <c r="B77" i="10"/>
  <c r="B75" i="10"/>
  <c r="C75" i="10" s="1"/>
  <c r="B74" i="10"/>
  <c r="B73" i="10"/>
  <c r="C73" i="10" s="1"/>
  <c r="B72" i="10"/>
  <c r="C72" i="10" s="1"/>
  <c r="B71" i="10"/>
  <c r="C71" i="10" s="1"/>
  <c r="B70" i="10"/>
  <c r="C70" i="10" s="1"/>
  <c r="B69" i="10"/>
  <c r="C69" i="10" s="1"/>
  <c r="C68" i="10"/>
  <c r="B68" i="10"/>
  <c r="B67" i="10"/>
  <c r="B65" i="10"/>
  <c r="C65" i="10" s="1"/>
  <c r="B64" i="10"/>
  <c r="B63" i="10"/>
  <c r="C63" i="10" s="1"/>
  <c r="B62" i="10"/>
  <c r="C62" i="10" s="1"/>
  <c r="B61" i="10"/>
  <c r="C61" i="10" s="1"/>
  <c r="B60" i="10"/>
  <c r="C60" i="10" s="1"/>
  <c r="B59" i="10"/>
  <c r="C59" i="10" s="1"/>
  <c r="C58" i="10"/>
  <c r="B58" i="10"/>
  <c r="B57" i="10"/>
  <c r="B55" i="10"/>
  <c r="C55" i="10" s="1"/>
  <c r="B54" i="10"/>
  <c r="B53" i="10"/>
  <c r="C53" i="10" s="1"/>
  <c r="B52" i="10"/>
  <c r="C52" i="10" s="1"/>
  <c r="B51" i="10"/>
  <c r="C51" i="10" s="1"/>
  <c r="B50" i="10"/>
  <c r="C50" i="10" s="1"/>
  <c r="B49" i="10"/>
  <c r="C49" i="10" s="1"/>
  <c r="C48" i="10"/>
  <c r="B48" i="10"/>
  <c r="B47" i="10"/>
  <c r="B45" i="10"/>
  <c r="C45" i="10" s="1"/>
  <c r="B44" i="10"/>
  <c r="B43" i="10"/>
  <c r="C43" i="10" s="1"/>
  <c r="B42" i="10"/>
  <c r="C42" i="10" s="1"/>
  <c r="B41" i="10"/>
  <c r="C41" i="10" s="1"/>
  <c r="B40" i="10"/>
  <c r="C40" i="10" s="1"/>
  <c r="B39" i="10"/>
  <c r="C39" i="10" s="1"/>
  <c r="B38" i="10"/>
  <c r="B37" i="10"/>
  <c r="B35" i="10"/>
  <c r="B21" i="10"/>
  <c r="B20" i="10"/>
  <c r="B85" i="9"/>
  <c r="C85" i="9" s="1"/>
  <c r="B84" i="9"/>
  <c r="B83" i="9"/>
  <c r="C83" i="9" s="1"/>
  <c r="B82" i="9"/>
  <c r="C82" i="9" s="1"/>
  <c r="B81" i="9"/>
  <c r="C81" i="9" s="1"/>
  <c r="B80" i="9"/>
  <c r="C80" i="9" s="1"/>
  <c r="B79" i="9"/>
  <c r="C79" i="9" s="1"/>
  <c r="B78" i="9"/>
  <c r="C78" i="9" s="1"/>
  <c r="B77" i="9"/>
  <c r="B75" i="9"/>
  <c r="C75" i="9" s="1"/>
  <c r="B74" i="9"/>
  <c r="B73" i="9"/>
  <c r="C73" i="9" s="1"/>
  <c r="B72" i="9"/>
  <c r="C72" i="9" s="1"/>
  <c r="B71" i="9"/>
  <c r="C71" i="9" s="1"/>
  <c r="B70" i="9"/>
  <c r="C70" i="9" s="1"/>
  <c r="B69" i="9"/>
  <c r="C69" i="9" s="1"/>
  <c r="B68" i="9"/>
  <c r="C68" i="9" s="1"/>
  <c r="B67" i="9"/>
  <c r="B65" i="9"/>
  <c r="C65" i="9" s="1"/>
  <c r="B64" i="9"/>
  <c r="B63" i="9"/>
  <c r="C63" i="9" s="1"/>
  <c r="B62" i="9"/>
  <c r="C62" i="9" s="1"/>
  <c r="B61" i="9"/>
  <c r="C61" i="9" s="1"/>
  <c r="B60" i="9"/>
  <c r="C60" i="9" s="1"/>
  <c r="B59" i="9"/>
  <c r="C59" i="9" s="1"/>
  <c r="B58" i="9"/>
  <c r="C58" i="9" s="1"/>
  <c r="B57" i="9"/>
  <c r="B55" i="9"/>
  <c r="C55" i="9" s="1"/>
  <c r="B54" i="9"/>
  <c r="B53" i="9"/>
  <c r="C53" i="9" s="1"/>
  <c r="B52" i="9"/>
  <c r="C52" i="9" s="1"/>
  <c r="B51" i="9"/>
  <c r="C51" i="9" s="1"/>
  <c r="B50" i="9"/>
  <c r="C50" i="9" s="1"/>
  <c r="B49" i="9"/>
  <c r="C49" i="9" s="1"/>
  <c r="B48" i="9"/>
  <c r="C48" i="9" s="1"/>
  <c r="B47" i="9"/>
  <c r="B45" i="9"/>
  <c r="C45" i="9" s="1"/>
  <c r="B44" i="9"/>
  <c r="B43" i="9"/>
  <c r="C43" i="9" s="1"/>
  <c r="B42" i="9"/>
  <c r="C42" i="9" s="1"/>
  <c r="B41" i="9"/>
  <c r="C41" i="9" s="1"/>
  <c r="B40" i="9"/>
  <c r="C40" i="9" s="1"/>
  <c r="B39" i="9"/>
  <c r="C39" i="9" s="1"/>
  <c r="B38" i="9"/>
  <c r="B37" i="9"/>
  <c r="B35" i="9"/>
  <c r="B21" i="9"/>
  <c r="B20" i="9"/>
  <c r="B55" i="2" l="1"/>
  <c r="B21" i="2" l="1"/>
  <c r="B20" i="2"/>
  <c r="B85" i="2"/>
  <c r="B84" i="2"/>
  <c r="B83" i="2"/>
  <c r="B82" i="2"/>
  <c r="B81" i="2"/>
  <c r="B80" i="2"/>
  <c r="B79" i="2"/>
  <c r="B78" i="2"/>
  <c r="B77" i="2"/>
  <c r="B75" i="2"/>
  <c r="B74" i="2"/>
  <c r="B73" i="2"/>
  <c r="B72" i="2"/>
  <c r="B71" i="2"/>
  <c r="B70" i="2"/>
  <c r="B69" i="2"/>
  <c r="B68" i="2"/>
  <c r="B67" i="2"/>
  <c r="B65" i="2"/>
  <c r="B64" i="2"/>
  <c r="B63" i="2"/>
  <c r="B62" i="2"/>
  <c r="B61" i="2"/>
  <c r="B60" i="2"/>
  <c r="B59" i="2"/>
  <c r="B58" i="2"/>
  <c r="B57" i="2"/>
  <c r="B45" i="2"/>
  <c r="B54" i="2"/>
  <c r="B53" i="2"/>
  <c r="B52" i="2"/>
  <c r="B51" i="2"/>
  <c r="B50" i="2"/>
  <c r="B49" i="2"/>
  <c r="B48" i="2"/>
  <c r="B47" i="2"/>
  <c r="B44" i="2"/>
  <c r="B35" i="2"/>
  <c r="B41" i="2" l="1"/>
  <c r="C41" i="2" s="1"/>
  <c r="B42" i="2"/>
  <c r="C42" i="2" s="1"/>
  <c r="B39" i="2"/>
  <c r="C39" i="2" s="1"/>
  <c r="B43" i="2"/>
  <c r="C43" i="2" s="1"/>
  <c r="B37" i="2"/>
  <c r="B38" i="2"/>
  <c r="B40" i="2"/>
  <c r="C40" i="2" s="1"/>
  <c r="C45" i="2"/>
  <c r="C50" i="2" l="1"/>
  <c r="C55" i="2"/>
  <c r="C53" i="2"/>
  <c r="C49" i="2"/>
  <c r="C52" i="2"/>
  <c r="C48" i="2"/>
  <c r="C51" i="2"/>
  <c r="C62" i="2" l="1"/>
  <c r="C61" i="2"/>
  <c r="C63" i="2"/>
  <c r="C58" i="2"/>
  <c r="C59" i="2"/>
  <c r="C60" i="2"/>
  <c r="C65" i="2"/>
  <c r="C73" i="2" l="1"/>
  <c r="C71" i="2"/>
  <c r="C69" i="2"/>
  <c r="C75" i="2"/>
  <c r="C72" i="2"/>
  <c r="C70" i="2"/>
  <c r="C68" i="2"/>
  <c r="C83" i="2" l="1"/>
  <c r="C80" i="2"/>
  <c r="C85" i="2"/>
  <c r="C82" i="2"/>
  <c r="C79" i="2"/>
  <c r="C81" i="2"/>
  <c r="C78" i="2"/>
</calcChain>
</file>

<file path=xl/comments1.xml><?xml version="1.0" encoding="utf-8"?>
<comments xmlns="http://schemas.openxmlformats.org/spreadsheetml/2006/main">
  <authors>
    <author>Vladimír Nesvadba</author>
  </authors>
  <commentLis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2.xml><?xml version="1.0" encoding="utf-8"?>
<comments xmlns="http://schemas.openxmlformats.org/spreadsheetml/2006/main">
  <authors>
    <author>Vladimír Nesvadba</author>
  </authors>
  <commentLis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3.xml><?xml version="1.0" encoding="utf-8"?>
<comments xmlns="http://schemas.openxmlformats.org/spreadsheetml/2006/main">
  <authors>
    <author>Vladimír Nesvadba</author>
  </authors>
  <commentLis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4.xml><?xml version="1.0" encoding="utf-8"?>
<comments xmlns="http://schemas.openxmlformats.org/spreadsheetml/2006/main">
  <authors>
    <author>Vladimír Nesvadba</author>
  </authors>
  <commentLis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0" authorId="0">
      <text>
        <r>
          <rPr>
            <sz val="9"/>
            <color indexed="81"/>
            <rFont val="Tahoma"/>
            <family val="2"/>
            <charset val="238"/>
          </rPr>
          <t>Uveďte přesný druh (viz. nápověda k buňce C19).</t>
        </r>
      </text>
    </comment>
    <comment ref="C21" authorId="0">
      <text>
        <r>
          <rPr>
            <sz val="9"/>
            <color indexed="81"/>
            <rFont val="Tahoma"/>
            <family val="2"/>
            <charset val="238"/>
          </rPr>
          <t xml:space="preserve">Uveďte příslušná písmena z čl. 9 odst. 2 GDPR nebo na čl. 9 odst. 4 GDPR, na základě kterých je zvláštní kategorie OÚ zpracovávána (např. </t>
        </r>
        <r>
          <rPr>
            <b/>
            <sz val="9"/>
            <color indexed="81"/>
            <rFont val="Tahoma"/>
            <family val="2"/>
            <charset val="238"/>
          </rPr>
          <t xml:space="preserve">a,c,4 </t>
        </r>
        <r>
          <rPr>
            <sz val="9"/>
            <color indexed="81"/>
            <rFont val="Tahoma"/>
            <family val="2"/>
            <charset val="238"/>
          </rPr>
          <t xml:space="preserve">a vyplývá-li toto oprávnění z příslušného právního předpisu, pak pojmenování příslušných ustanovení tohoto předpisu (např. </t>
        </r>
        <r>
          <rPr>
            <b/>
            <sz val="9"/>
            <color indexed="81"/>
            <rFont val="Tahoma"/>
            <family val="2"/>
            <charset val="238"/>
          </rPr>
          <t>b - § 36 a násl. z.č. 257/2016</t>
        </r>
        <r>
          <rPr>
            <sz val="9"/>
            <color indexed="81"/>
            <rFont val="Tahoma"/>
            <family val="2"/>
            <charset val="238"/>
          </rPr>
          <t xml:space="preserve">).
</t>
        </r>
        <r>
          <rPr>
            <u/>
            <sz val="9"/>
            <color indexed="81"/>
            <rFont val="Tahoma"/>
            <family val="2"/>
            <charset val="238"/>
          </rPr>
          <t>Podmínky pro zpracování zvláštní kategorie OÚ:</t>
        </r>
        <r>
          <rPr>
            <sz val="9"/>
            <color indexed="81"/>
            <rFont val="Tahoma"/>
            <family val="2"/>
            <charset val="238"/>
          </rPr>
          <t xml:space="preserve">
</t>
        </r>
        <r>
          <rPr>
            <b/>
            <sz val="9"/>
            <color indexed="81"/>
            <rFont val="Tahoma"/>
            <family val="2"/>
            <charset val="238"/>
          </rPr>
          <t>9/2a)</t>
        </r>
        <r>
          <rPr>
            <sz val="9"/>
            <color indexed="81"/>
            <rFont val="Tahoma"/>
            <family val="2"/>
            <charset val="238"/>
          </rPr>
          <t xml:space="preserve"> subjekt údajů udělil výslovný souhlas se zpracováním těchto osobních údajů pro jeden nebo více stanovených účelů, s výjimkou případů, kdy právo Unie nebo členského státu stanoví, že zákaz uvedený v odstavci 1 nemůže být subjektem údajů zrušen
</t>
        </r>
        <r>
          <rPr>
            <b/>
            <sz val="9"/>
            <color indexed="81"/>
            <rFont val="Tahoma"/>
            <family val="2"/>
            <charset val="238"/>
          </rPr>
          <t>9/2b)</t>
        </r>
        <r>
          <rPr>
            <sz val="9"/>
            <color indexed="81"/>
            <rFont val="Tahoma"/>
            <family val="2"/>
            <charset val="238"/>
          </rPr>
          <t xml:space="preserve"> zpracování je nezbytné pro účely plnění povinností a výkon zvláštních práv správce nebo subjektu údajů v oblasti pracovního práva a práva v oblasti sociálního zabezpečení a sociální ochrany, pokud je povoleno právem Unie nebo členského státu nebo kolektivní dohodou podle práva členského státu, v němž se stanoví vhodné záruky týkající se základních práv a zájmů subjektu údajů
</t>
        </r>
        <r>
          <rPr>
            <b/>
            <sz val="9"/>
            <color indexed="81"/>
            <rFont val="Tahoma"/>
            <family val="2"/>
            <charset val="238"/>
          </rPr>
          <t>9/2c)</t>
        </r>
        <r>
          <rPr>
            <sz val="9"/>
            <color indexed="81"/>
            <rFont val="Tahoma"/>
            <family val="2"/>
            <charset val="238"/>
          </rPr>
          <t xml:space="preserve"> zpracování je nutné pro ochranu životně důležitých zájmů subjektu údajů nebo jiné fyzické osoby v případě, že subjekt údajů není fyzicky nebo právně způsobilý udělit souhlas
</t>
        </r>
        <r>
          <rPr>
            <b/>
            <sz val="9"/>
            <color indexed="81"/>
            <rFont val="Tahoma"/>
            <family val="2"/>
            <charset val="238"/>
          </rPr>
          <t>9/2d)</t>
        </r>
        <r>
          <rPr>
            <sz val="9"/>
            <color indexed="81"/>
            <rFont val="Tahoma"/>
            <family val="2"/>
            <charset val="238"/>
          </rPr>
          <t xml:space="preserve"> zpracování provádí v rámci svých oprávněných činností a s vhodnými zárukami nadace, sdružení nebo jiný neziskový subjekt, který sleduje politické, filozofické, náboženské nebo odborové cíle, a za podmínky, že se zpracování vztahuje pouze na současné nebo bývalé členy tohoto subjektu nebo na osoby, které s ním udržují pravidelné styky související s jeho cíli, a že tyto osobní údaje nejsou bez souhlasu subjektu údajů zpřístupňovány mimo tento subjekt
</t>
        </r>
        <r>
          <rPr>
            <b/>
            <sz val="9"/>
            <color indexed="81"/>
            <rFont val="Tahoma"/>
            <family val="2"/>
            <charset val="238"/>
          </rPr>
          <t>9/2e)</t>
        </r>
        <r>
          <rPr>
            <sz val="9"/>
            <color indexed="81"/>
            <rFont val="Tahoma"/>
            <family val="2"/>
            <charset val="238"/>
          </rPr>
          <t xml:space="preserve"> zpracování se týká osobních údajů zjevně zveřejněných subjektem údajů
</t>
        </r>
        <r>
          <rPr>
            <b/>
            <sz val="9"/>
            <color indexed="81"/>
            <rFont val="Tahoma"/>
            <family val="2"/>
            <charset val="238"/>
          </rPr>
          <t>9/2f)</t>
        </r>
        <r>
          <rPr>
            <sz val="9"/>
            <color indexed="81"/>
            <rFont val="Tahoma"/>
            <family val="2"/>
            <charset val="238"/>
          </rPr>
          <t xml:space="preserve"> zpracování je nezbytné pro určení, výkon nebo obhajobu právních nároků nebo pokud soudy jednají v rámci svých soudních pravomocí
</t>
        </r>
        <r>
          <rPr>
            <b/>
            <sz val="9"/>
            <color indexed="81"/>
            <rFont val="Tahoma"/>
            <family val="2"/>
            <charset val="238"/>
          </rPr>
          <t>9/2g)</t>
        </r>
        <r>
          <rPr>
            <sz val="9"/>
            <color indexed="81"/>
            <rFont val="Tahoma"/>
            <family val="2"/>
            <charset val="238"/>
          </rPr>
          <t xml:space="preserve"> zpracování je nezbytné z důvodu významného veřejného zájmu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9/2h)</t>
        </r>
        <r>
          <rPr>
            <sz val="9"/>
            <color indexed="81"/>
            <rFont val="Tahoma"/>
            <family val="2"/>
            <charset val="238"/>
          </rPr>
          <t xml:space="preserve"> zpracování je nezbytné pro účely preventivního nebo pracovního lékařství, pro posouzení pracovní schopnosti zaměstnance, lékařské diagnostiky, poskytování zdravotní nebo sociální péče či léčby nebo řízení systémů a služeb zdravotní nebo sociální péče na základě práva Unie nebo členského státu nebo podle smlouvy se zdravotnickým pracovníkem a při splnění podmínek a záruk uvedených v odstavci 4
</t>
        </r>
        <r>
          <rPr>
            <b/>
            <sz val="9"/>
            <color indexed="81"/>
            <rFont val="Tahoma"/>
            <family val="2"/>
            <charset val="238"/>
          </rPr>
          <t xml:space="preserve">9/2i) </t>
        </r>
        <r>
          <rPr>
            <sz val="9"/>
            <color indexed="81"/>
            <rFont val="Tahoma"/>
            <family val="2"/>
            <charset val="238"/>
          </rPr>
          <t xml:space="preserve">zpracování je nezbytné z důvodů veřejného zájmu v oblasti veřejného zdraví, jako je ochrana před vážnými přeshraničními zdravotními hrozbami nebo zajištění přísných norem kvality a bezpečnosti zdravotní péče a léčivých přípravků nebo zdravotnických prostředků, na základě práva Unie nebo členského státu, které stanoví odpovídající a zvláštní opatření pro zajištění práv a svobod subjektu údajů, zejména služebního tajemství
</t>
        </r>
        <r>
          <rPr>
            <b/>
            <sz val="9"/>
            <color indexed="81"/>
            <rFont val="Tahoma"/>
            <family val="2"/>
            <charset val="238"/>
          </rPr>
          <t>9/2j)</t>
        </r>
        <r>
          <rPr>
            <sz val="9"/>
            <color indexed="81"/>
            <rFont val="Tahoma"/>
            <family val="2"/>
            <charset val="238"/>
          </rPr>
          <t xml:space="preserve"> zpracování je nezbytné pro účely archivace ve veřejném zájmu, pro účely vědeckého či historického výzkumu nebo pro statistické účely v souladu s čl. 89 odst. 1 na základě práva Unie nebo členského státu, které je přiměřené sledovanému cíli, dodržuje podstatu práva na ochranu údajů a poskytuje vhodné a konkrétní záruky pro ochranu základních práv a zájmů subjektu údajů
</t>
        </r>
        <r>
          <rPr>
            <b/>
            <sz val="9"/>
            <color indexed="81"/>
            <rFont val="Tahoma"/>
            <family val="2"/>
            <charset val="238"/>
          </rPr>
          <t xml:space="preserve">9/4 </t>
        </r>
        <r>
          <rPr>
            <sz val="9"/>
            <color indexed="81"/>
            <rFont val="Tahoma"/>
            <family val="2"/>
            <charset val="238"/>
          </rPr>
          <t>Členské státy mohou zachovat nebo zavést další podmínky, včetně omezení, pokud jde o zpracování genetických údajů, biometrických údajů či údajů o zdravotním stavu.</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comments5.xml><?xml version="1.0" encoding="utf-8"?>
<comments xmlns="http://schemas.openxmlformats.org/spreadsheetml/2006/main">
  <authors>
    <author>Vladimír Nesvadba</author>
  </authors>
  <commentList>
    <comment ref="C3" authorId="0">
      <text>
        <r>
          <rPr>
            <sz val="9"/>
            <color indexed="81"/>
            <rFont val="Tahoma"/>
            <family val="2"/>
            <charset val="238"/>
          </rPr>
          <t xml:space="preserve">Každé zpracování označte jedinečným označením (forma číslování není stanovena). Číslo pak použijte v názvu daného listu, např. "35".
</t>
        </r>
      </text>
    </comment>
    <comment ref="C4" authorId="0">
      <text>
        <r>
          <rPr>
            <sz val="9"/>
            <color indexed="81"/>
            <rFont val="Tahoma"/>
            <family val="2"/>
            <charset val="238"/>
          </rPr>
          <t>Organizační jednotkou je myšlena součást subjektu, který zpracování provádí (např. ekonomický odbor, personální oddělení apod.). Nejsou-li organizační jednotky zavedeny, údaj se nevyplňuje.</t>
        </r>
      </text>
    </comment>
    <comment ref="C5" authorId="0">
      <text>
        <r>
          <rPr>
            <sz val="9"/>
            <color indexed="81"/>
            <rFont val="Tahoma"/>
            <family val="2"/>
            <charset val="238"/>
          </rPr>
          <t>Vyplní se pouze v případě, že organizační jednotka má přidělené vlastní číslo, pod kterým je v příslušných interních aktech řízení uváděna.</t>
        </r>
      </text>
    </comment>
    <comment ref="C6" authorId="0">
      <text>
        <r>
          <rPr>
            <sz val="9"/>
            <color indexed="81"/>
            <rFont val="Tahoma"/>
            <family val="2"/>
            <charset val="238"/>
          </rPr>
          <t xml:space="preserve">Odpovědná osoba za danou oblast zpracování (uveďte </t>
        </r>
        <r>
          <rPr>
            <b/>
            <sz val="9"/>
            <color indexed="81"/>
            <rFont val="Tahoma"/>
            <family val="2"/>
            <charset val="238"/>
          </rPr>
          <t>titul, jméno, příjmení, pracovní pozici</t>
        </r>
        <r>
          <rPr>
            <sz val="9"/>
            <color indexed="81"/>
            <rFont val="Tahoma"/>
            <family val="2"/>
            <charset val="238"/>
          </rPr>
          <t xml:space="preserve">). Uvedená osoba by měla být současně respondentem tohoto check listu. </t>
        </r>
      </text>
    </comment>
    <comment ref="C7" authorId="0">
      <text>
        <r>
          <rPr>
            <sz val="9"/>
            <color indexed="81"/>
            <rFont val="Tahoma"/>
            <family val="2"/>
            <charset val="238"/>
          </rPr>
          <t xml:space="preserve">Uveďte pracovní e-mail odpovědné osoby.
</t>
        </r>
      </text>
    </comment>
    <comment ref="C8" authorId="0">
      <text>
        <r>
          <rPr>
            <sz val="9"/>
            <color indexed="81"/>
            <rFont val="Tahoma"/>
            <family val="2"/>
            <charset val="238"/>
          </rPr>
          <t xml:space="preserve">Uveďte pracovní telefonní číslo
odpovědné osoby.
</t>
        </r>
      </text>
    </comment>
    <comment ref="C9" authorId="0">
      <text>
        <r>
          <rPr>
            <sz val="9"/>
            <color indexed="81"/>
            <rFont val="Tahoma"/>
            <family val="2"/>
            <charset val="238"/>
          </rPr>
          <t>Uveďte výčet pracovních pozic spolu se zařazením do organizačních jednotek, které jsou oprávněny zpracovávat předmětné OÚ.</t>
        </r>
      </text>
    </comment>
    <comment ref="C10" authorId="0">
      <text>
        <r>
          <rPr>
            <sz val="9"/>
            <color indexed="81"/>
            <rFont val="Tahoma"/>
            <family val="2"/>
            <charset val="238"/>
          </rPr>
          <t xml:space="preserve">Uveďte, zda bude příjemce OÚ jen správce nebo jiné osoby, které specifikujte (např. ČSSZ, ostatní zdravotní pojištovny, smluvní partneři atd.) 
</t>
        </r>
        <r>
          <rPr>
            <b/>
            <i/>
            <sz val="9"/>
            <color indexed="81"/>
            <rFont val="Tahoma"/>
            <family val="2"/>
            <charset val="238"/>
          </rPr>
          <t xml:space="preserve">„příjemcem“ fyzická nebo právnická osoba, orgán veřejné moci, agentura nebo jiný subjekt, kterým jsou osobní údaje poskytnuty, ať už se jedná o třetí stranu, či nikoli. Avšak orgány veřejné moci, které mohou získávat osobní údaje v rámci zvláštního šetření v souladu s právem členského státu, se za příjemce nepovažují; zpracování těchto osobních údajů těmito orgány veřejné moci musí být v souladu s použitelnými pravidly ochrany údajů pro dané účely zpracování </t>
        </r>
        <r>
          <rPr>
            <i/>
            <sz val="9"/>
            <color indexed="81"/>
            <rFont val="Tahoma"/>
            <family val="2"/>
            <charset val="238"/>
          </rPr>
          <t>(čl. 4 odst. 9 GDPR)</t>
        </r>
      </text>
    </comment>
    <comment ref="C12" authorId="0">
      <text>
        <r>
          <rPr>
            <sz val="9"/>
            <color indexed="81"/>
            <rFont val="Tahoma"/>
            <family val="2"/>
            <charset val="238"/>
          </rPr>
          <t xml:space="preserve">Uvede se počet subjektů údajů (v řádech tisíců), k nimž se OÚ zpracovávají, např. "12000". </t>
        </r>
      </text>
    </comment>
    <comment ref="C13" authorId="0">
      <text>
        <r>
          <rPr>
            <sz val="9"/>
            <color indexed="81"/>
            <rFont val="Tahoma"/>
            <family val="2"/>
            <charset val="238"/>
          </rPr>
          <t>Uveďte všechna místa zpracování, pokud jsou odlišná od sídla uvedeného na listu "Úvod". Uveďte přesné adresy a stát, pokud není místo v České republice.</t>
        </r>
      </text>
    </comment>
    <comment ref="C14" authorId="0">
      <text>
        <r>
          <rPr>
            <sz val="9"/>
            <color indexed="81"/>
            <rFont val="Tahoma"/>
            <family val="2"/>
            <charset val="238"/>
          </rPr>
          <t xml:space="preserve">Uveďte, z jakých zdrojů OÚ shromažďujete:
- </t>
        </r>
        <r>
          <rPr>
            <b/>
            <sz val="9"/>
            <color indexed="81"/>
            <rFont val="Tahoma"/>
            <family val="2"/>
            <charset val="238"/>
          </rPr>
          <t>od subjektu údajů</t>
        </r>
        <r>
          <rPr>
            <sz val="9"/>
            <color indexed="81"/>
            <rFont val="Tahoma"/>
            <family val="2"/>
            <charset val="238"/>
          </rPr>
          <t xml:space="preserve">
- </t>
        </r>
        <r>
          <rPr>
            <b/>
            <sz val="9"/>
            <color indexed="81"/>
            <rFont val="Tahoma"/>
            <family val="2"/>
            <charset val="238"/>
          </rPr>
          <t>z veřejných zdrojů</t>
        </r>
        <r>
          <rPr>
            <sz val="9"/>
            <color indexed="81"/>
            <rFont val="Tahoma"/>
            <family val="2"/>
            <charset val="238"/>
          </rPr>
          <t xml:space="preserve"> (specifikujte z jakých zdrojů)
- </t>
        </r>
        <r>
          <rPr>
            <b/>
            <sz val="9"/>
            <color indexed="81"/>
            <rFont val="Tahoma"/>
            <family val="2"/>
            <charset val="238"/>
          </rPr>
          <t>z jiných zdrojů</t>
        </r>
        <r>
          <rPr>
            <sz val="9"/>
            <color indexed="81"/>
            <rFont val="Tahoma"/>
            <family val="2"/>
            <charset val="238"/>
          </rPr>
          <t xml:space="preserve"> (specifikujte z jakých zdrojů)</t>
        </r>
      </text>
    </comment>
    <comment ref="C15" authorId="0">
      <text>
        <r>
          <rPr>
            <sz val="9"/>
            <color indexed="81"/>
            <rFont val="Tahoma"/>
            <family val="2"/>
            <charset val="238"/>
          </rPr>
          <t>Vyberte jeden z nabízených způsobů zpracování. 
V systémech automatizovaného zpracování by omezení zpracování mělo být v zásadě zajištěno technickými prostředky tak, aby se na osobní údaje již nevztahovaly žádné další operace zpracování a aby nemohly být změněny.
Neautomatizovaným zpracováním se rozumí manuální zpracování zejména v listinné podobě.</t>
        </r>
      </text>
    </comment>
    <comment ref="C16" authorId="0">
      <text>
        <r>
          <rPr>
            <sz val="9"/>
            <color indexed="81"/>
            <rFont val="Tahoma"/>
            <family val="2"/>
            <charset val="238"/>
          </rPr>
          <t xml:space="preserve">Uveďte, zda provádíte přeshraniční zpracování OÚ dle níže uvedené definice přeshraničního zpracování.
</t>
        </r>
        <r>
          <rPr>
            <b/>
            <i/>
            <sz val="9"/>
            <color indexed="81"/>
            <rFont val="Tahoma"/>
            <family val="2"/>
            <charset val="238"/>
          </rPr>
          <t xml:space="preserve">„přeshraničním zpracováním“ buď: 
a) zpracování osobních údajů, které probíhá v souvislosti s činnostmi provozoven ve více než jednom členském státě správce či zpracovatele v Unii, je-li tento správce či zpracovatel usazen ve více než jednom členském státě; nebo 
b) zpracování osobních údajů, které probíhá v souvislosti s činnostmi jediné provozovny správce či zpracovatele v Unii, ale kterým jsou nebo pravděpodobně budou podstatně dotčeny subjekty údajů ve více než jednom členském státě </t>
        </r>
        <r>
          <rPr>
            <sz val="9"/>
            <color indexed="81"/>
            <rFont val="Tahoma"/>
            <family val="2"/>
            <charset val="238"/>
          </rPr>
          <t>(čl. 4 odst. 23 GDPR)</t>
        </r>
      </text>
    </comment>
    <comment ref="C19" authorId="0">
      <text>
        <r>
          <rPr>
            <sz val="9"/>
            <color indexed="81"/>
            <rFont val="Tahoma"/>
            <family val="2"/>
            <charset val="238"/>
          </rPr>
          <t xml:space="preserve">Uveďte, zda provádíte zpracování zvláštní kategorie OÚ uvedených v čl. 9 odst. 1  GDPR, tedy OÚ </t>
        </r>
        <r>
          <rPr>
            <u/>
            <sz val="9"/>
            <color indexed="81"/>
            <rFont val="Tahoma"/>
            <family val="2"/>
            <charset val="238"/>
          </rPr>
          <t>vypovídajících o:</t>
        </r>
        <r>
          <rPr>
            <sz val="9"/>
            <color indexed="81"/>
            <rFont val="Tahoma"/>
            <family val="2"/>
            <charset val="238"/>
          </rPr>
          <t xml:space="preserve">
</t>
        </r>
        <r>
          <rPr>
            <b/>
            <sz val="9"/>
            <color indexed="81"/>
            <rFont val="Tahoma"/>
            <family val="2"/>
            <charset val="238"/>
          </rPr>
          <t>rasovém či etnickém původu, 
politických názorech, 
náboženském vyznání či filozofickém přesvědčení 
členství v odborech,</t>
        </r>
        <r>
          <rPr>
            <sz val="9"/>
            <color indexed="81"/>
            <rFont val="Tahoma"/>
            <family val="2"/>
            <charset val="238"/>
          </rPr>
          <t xml:space="preserve">
</t>
        </r>
        <r>
          <rPr>
            <u/>
            <sz val="9"/>
            <color indexed="81"/>
            <rFont val="Tahoma"/>
            <family val="2"/>
            <charset val="238"/>
          </rPr>
          <t>zpracování:</t>
        </r>
        <r>
          <rPr>
            <sz val="9"/>
            <color indexed="81"/>
            <rFont val="Tahoma"/>
            <family val="2"/>
            <charset val="238"/>
          </rPr>
          <t xml:space="preserve">
</t>
        </r>
        <r>
          <rPr>
            <b/>
            <sz val="9"/>
            <color indexed="81"/>
            <rFont val="Tahoma"/>
            <family val="2"/>
            <charset val="238"/>
          </rPr>
          <t xml:space="preserve">genetických údajů nebo biometrických údajů za účelem jedinečné identifikace fyzické osoby 
údajů o zdravotním stavu 
údajů o sexuálním životě nebo sexuální orientaci fyzické osoby
</t>
        </r>
        <r>
          <rPr>
            <sz val="9"/>
            <color indexed="81"/>
            <rFont val="Tahoma"/>
            <family val="2"/>
            <charset val="238"/>
          </rPr>
          <t xml:space="preserve">
</t>
        </r>
        <r>
          <rPr>
            <b/>
            <i/>
            <sz val="9"/>
            <color indexed="81"/>
            <rFont val="Tahoma"/>
            <family val="2"/>
            <charset val="238"/>
          </rPr>
          <t>„genetickými údaji“ osobní údaje týkající se zděděných nebo získaných genetických znaků fyzické osoby, které poskytují jedinečné informace o její fyziologii či zdraví a které vyplývají zejména z analýzy biologického vzorku dotčené fyzické osoby</t>
        </r>
        <r>
          <rPr>
            <i/>
            <sz val="9"/>
            <color indexed="81"/>
            <rFont val="Tahoma"/>
            <family val="2"/>
            <charset val="238"/>
          </rPr>
          <t xml:space="preserve"> (čl. 4 odst. 13 GDPR)</t>
        </r>
        <r>
          <rPr>
            <b/>
            <i/>
            <sz val="9"/>
            <color indexed="81"/>
            <rFont val="Tahoma"/>
            <family val="2"/>
            <charset val="238"/>
          </rPr>
          <t xml:space="preserve">
„biometrickými údaji“ osobní údaje vyplývající z konkrétního technického zpracování týkající se fyzických či fyziologických znaků nebo znaků chování fyzické osoby, které umožňuje nebo potvrzuje jedinečnou identifikaci, například zobrazení obličeje nebo daktyloskopické údaje</t>
        </r>
        <r>
          <rPr>
            <i/>
            <sz val="9"/>
            <color indexed="81"/>
            <rFont val="Tahoma"/>
            <family val="2"/>
            <charset val="238"/>
          </rPr>
          <t xml:space="preserve"> (čl. 4 odst. 14 GDPR)</t>
        </r>
        <r>
          <rPr>
            <b/>
            <i/>
            <sz val="9"/>
            <color indexed="81"/>
            <rFont val="Tahoma"/>
            <family val="2"/>
            <charset val="238"/>
          </rPr>
          <t xml:space="preserve">
„údaji o zdravotním stavu“ osobní údaje týkající se tělesného nebo duševního zdraví fyzické osoby, včetně údajů o poskytnutí zdravotních služeb, které vypovídají o jejím zdravotním stavu</t>
        </r>
        <r>
          <rPr>
            <i/>
            <sz val="9"/>
            <color indexed="81"/>
            <rFont val="Tahoma"/>
            <family val="2"/>
            <charset val="238"/>
          </rPr>
          <t xml:space="preserve"> (čl. 4 odst. 15 GDPR)</t>
        </r>
        <r>
          <rPr>
            <b/>
            <i/>
            <sz val="9"/>
            <color indexed="81"/>
            <rFont val="Tahoma"/>
            <family val="2"/>
            <charset val="238"/>
          </rPr>
          <t xml:space="preserve">
</t>
        </r>
      </text>
    </comment>
    <comment ref="C21" authorId="0">
      <text>
        <r>
          <rPr>
            <sz val="9"/>
            <color indexed="81"/>
            <rFont val="Tahoma"/>
            <family val="2"/>
            <charset val="238"/>
          </rPr>
          <t>Uveďte přesný druh (viz. nápověda k buňce C19).</t>
        </r>
      </text>
    </comment>
    <comment ref="C22" authorId="0">
      <text>
        <r>
          <rPr>
            <sz val="9"/>
            <color indexed="81"/>
            <rFont val="Tahoma"/>
            <family val="2"/>
            <charset val="238"/>
          </rPr>
          <t xml:space="preserve">Uveďte, zda provádíte zpracování OÚ týkajících se rozsudků v trestních věcech a trestných činůpodle čl. 10 GDPR.
</t>
        </r>
        <r>
          <rPr>
            <b/>
            <i/>
            <sz val="9"/>
            <color indexed="81"/>
            <rFont val="Tahoma"/>
            <family val="2"/>
            <charset val="238"/>
          </rPr>
          <t xml:space="preserve">Zpracování osobních údajů týkajících se rozsudků v trestních věcech a trestných činů či souvisejících bezpečnostních opatření na základě čl. 6 odst. 1 se může provádět pouze pod dozorem orgánu veřejné moci nebo pokud je oprávněné podle práva Unie nebo členského státu poskytujícího vhodné záruky, pokud jde o práva a svobody subjektů údajů. Jakýkoli souhrnný rejstřík trestů může být veden pouze pod dozorem orgánu veřejné moci. </t>
        </r>
        <r>
          <rPr>
            <sz val="9"/>
            <color indexed="81"/>
            <rFont val="Tahoma"/>
            <family val="2"/>
            <charset val="238"/>
          </rPr>
          <t>(čl. 10 GDPR)</t>
        </r>
      </text>
    </comment>
    <comment ref="C23" authorId="0">
      <text>
        <r>
          <rPr>
            <sz val="9"/>
            <color indexed="81"/>
            <rFont val="Tahoma"/>
            <family val="2"/>
            <charset val="238"/>
          </rPr>
          <t xml:space="preserve">Uveďte přesný účel, pro který jsou osobní údaje v ř. 17, 20 a 22 zpracovávány. Pokud jsou některé druhy osobních údajů v rámci téhož zpracování zpracovávány za jiným účelem, podrobně tyto informace rozepište. 
</t>
        </r>
        <r>
          <rPr>
            <b/>
            <i/>
            <sz val="9"/>
            <color indexed="81"/>
            <rFont val="Tahoma"/>
            <family val="2"/>
            <charset val="238"/>
          </rPr>
          <t>Osobní údaje musí být:
b) shromažďovány pro určité, výslovně vyjádřené a legitimní účely a nesmějí být dále zpracovávány způsobem, který je s těmito účely neslučitelný; další zpracování pro účely archivace ve veřejném zájmu, pro účely vědeckého či historického výzkumu nebo pro statistické účely se podle čl. 89 odst. 1 nepovažuje za neslučitelné s původními účely („účelové omezení“)</t>
        </r>
        <r>
          <rPr>
            <sz val="9"/>
            <color indexed="81"/>
            <rFont val="Tahoma"/>
            <family val="2"/>
            <charset val="238"/>
          </rPr>
          <t xml:space="preserve"> (čl. 5 odst. 1 písm. b) GDPR).
</t>
        </r>
      </text>
    </comment>
    <comment ref="C24" authorId="0">
      <text>
        <r>
          <rPr>
            <sz val="9"/>
            <color indexed="81"/>
            <rFont val="Tahoma"/>
            <family val="2"/>
            <charset val="238"/>
          </rPr>
          <t xml:space="preserve">Uveďte jednotlivé kategorie subjektu údajů, které budou předmětem zpracování osobních údajů (např. vlastní zaměstnanci, návštěvníci, pojištěnci, zaměstnanci dodavatelů služeb, dlužníci, ….).
</t>
        </r>
      </text>
    </comment>
    <comment ref="C25" authorId="0">
      <text>
        <r>
          <rPr>
            <sz val="9"/>
            <color indexed="81"/>
            <rFont val="Tahoma"/>
            <family val="2"/>
            <charset val="238"/>
          </rPr>
          <t>Zvolte jednu z možných kategorií předávání osobních údajů do zahraničí.</t>
        </r>
      </text>
    </comment>
    <comment ref="C26" authorId="0">
      <text>
        <r>
          <rPr>
            <sz val="9"/>
            <color indexed="81"/>
            <rFont val="Tahoma"/>
            <family val="2"/>
            <charset val="238"/>
          </rPr>
          <t>Uveďte dobu, po kterou budou osobní údaje uchovány a není-li ji možné určit, kritéria použitá ke stanovení této doby. Doba může být vyjádřena rovněž uplynutím určité události (např. 2 roky od zakoupení zboží).</t>
        </r>
      </text>
    </comment>
    <comment ref="C27" authorId="0">
      <text>
        <r>
          <rPr>
            <sz val="9"/>
            <color indexed="81"/>
            <rFont val="Tahoma"/>
            <family val="2"/>
            <charset val="238"/>
          </rPr>
          <t xml:space="preserve">Uveďte právní důvod doby uchovávání OÚ Odkazem na příslušné ustanovení obecně závazného právního předpisu) a není-li dán, pak vlastní odůvodnění doby uložení OÚ.
</t>
        </r>
      </text>
    </comment>
    <comment ref="C28" authorId="0">
      <text>
        <r>
          <rPr>
            <sz val="9"/>
            <color indexed="81"/>
            <rFont val="Tahoma"/>
            <family val="2"/>
            <charset val="238"/>
          </rPr>
          <t>Vyplňte pouze v případě, že osobní údaje jsou ukládány v listinné podobě nebo na externích nosičích (DVD, flash disk, …), např. budova B, 1PP, archiv nebo kancelář č. 236 apod.</t>
        </r>
      </text>
    </comment>
    <comment ref="C29" authorId="0">
      <text>
        <r>
          <rPr>
            <b/>
            <i/>
            <sz val="9"/>
            <color indexed="81"/>
            <rFont val="Tahoma"/>
            <family val="2"/>
            <charset val="238"/>
          </rPr>
          <t>„Profilováním“ se rozumí jakákoli forma automatizovaného zpracování osobních údajů spočívající v jejich použití k hodnocení některých osobních aspektů vztahujících se k fyzické osobě, zejména k rozboru nebo odhadu aspektů týkajících se jejího pracovního výkonu, ekonomické situace, zdravotního stavu, osobních preferencí, zájmů, spolehlivosti, chování, místa, kde se nachází, nebo pohybu.</t>
        </r>
        <r>
          <rPr>
            <sz val="9"/>
            <color indexed="81"/>
            <rFont val="Tahoma"/>
            <family val="2"/>
            <charset val="238"/>
          </rPr>
          <t xml:space="preserve"> (čl. 4 odst. 4 GDPR)</t>
        </r>
      </text>
    </comment>
    <comment ref="C30" authorId="0">
      <text>
        <r>
          <rPr>
            <sz val="9"/>
            <color indexed="81"/>
            <rFont val="Tahoma"/>
            <family val="2"/>
            <charset val="238"/>
          </rPr>
          <t xml:space="preserve">Uveďte, zda je dán důvod pro posouzení vlivu na OOÚ.
</t>
        </r>
        <r>
          <rPr>
            <b/>
            <i/>
            <sz val="9"/>
            <color indexed="81"/>
            <rFont val="Tahoma"/>
            <family val="2"/>
            <charset val="238"/>
          </rPr>
          <t xml:space="preserve">Pokud je pravděpodobné, že určitý druh zpracování, zejména při využití nových technologií, bude s přihlédnutím k povaze, rozsahu, kontextu a účelům zpracování bude mít za následek vysoké riziko pro práva a svobody fyzických osob, provede správce před zpracováním posouzení vlivu zamýšlených operací zpracování na ochranu osobních údajů. Pro soubor podobných operací zpracování, které představují podobné riziko, může stačit jedno posouzení. </t>
        </r>
        <r>
          <rPr>
            <sz val="9"/>
            <color indexed="81"/>
            <rFont val="Tahoma"/>
            <family val="2"/>
            <charset val="238"/>
          </rPr>
          <t xml:space="preserve">(čl. 35 odst. 1 GDPR)
</t>
        </r>
      </text>
    </comment>
    <comment ref="C31" authorId="0">
      <text>
        <r>
          <rPr>
            <sz val="9"/>
            <color indexed="81"/>
            <rFont val="Tahoma"/>
            <family val="2"/>
            <charset val="238"/>
          </rPr>
          <t xml:space="preserve">Uveďte, zda bylo provedeno posouzení vlivu na OOÚ.
</t>
        </r>
      </text>
    </comment>
    <comment ref="C32" authorId="0">
      <text>
        <r>
          <rPr>
            <sz val="9"/>
            <color indexed="81"/>
            <rFont val="Tahoma"/>
            <charset val="1"/>
          </rPr>
          <t xml:space="preserve">Uvede se existence společného správce ve smyslu čl. 26 odst. 1 GDPR.
</t>
        </r>
        <r>
          <rPr>
            <b/>
            <i/>
            <sz val="9"/>
            <color indexed="81"/>
            <rFont val="Tahoma"/>
            <family val="2"/>
            <charset val="238"/>
          </rPr>
          <t>Pokud účely a prostředky zpracování stanoví společně dva nebo více správců, jsou společnými správci. Společní správci mezi sebou transparentním ujednáním vymezí své podíly na odpovědnosti za plnění povinností podle tohoto nařízení, zejména pokud jde o výkon práv subjektu údajů, a své povinnosti poskytovat informace uvedené v článcích 13 a 14, pokud tuto odpovědnost správců nestanoví právo Unie nebo členského státu, které se na správce vztahuje. V ujednání může být určeno kontaktní místo pro subjekty údajů.</t>
        </r>
        <r>
          <rPr>
            <i/>
            <sz val="9"/>
            <color indexed="81"/>
            <rFont val="Tahoma"/>
            <family val="2"/>
            <charset val="238"/>
          </rPr>
          <t xml:space="preserve"> (čl. odst. 1 GDPR)</t>
        </r>
      </text>
    </comment>
    <comment ref="C34" authorId="0">
      <text>
        <r>
          <rPr>
            <sz val="9"/>
            <color indexed="81"/>
            <rFont val="Tahoma"/>
            <family val="2"/>
            <charset val="238"/>
          </rPr>
          <t xml:space="preserve">Zpracovatel ve smyslu čl. 28 GDPR, tedy jakýkoliv jiný subjekt, než subjekt uvedený v listu "Úvod". Zpracovatelem není zaměstnanec správce.
</t>
        </r>
        <r>
          <rPr>
            <b/>
            <i/>
            <sz val="9"/>
            <color indexed="81"/>
            <rFont val="Tahoma"/>
            <family val="2"/>
            <charset val="238"/>
          </rPr>
          <t>„zpracovatelem“ fyzická nebo právnická osoba, orgán veřejné moci, agentura nebo jiný subjekt, který zpracovává osobní údaje pro správce</t>
        </r>
        <r>
          <rPr>
            <sz val="9"/>
            <color indexed="81"/>
            <rFont val="Tahoma"/>
            <family val="2"/>
            <charset val="238"/>
          </rPr>
          <t xml:space="preserve"> (čl. 4 odst. 8 GDPR)</t>
        </r>
      </text>
    </comment>
    <comment ref="C35" authorId="0">
      <text>
        <r>
          <rPr>
            <sz val="9"/>
            <color indexed="81"/>
            <rFont val="Tahoma"/>
            <family val="2"/>
            <charset val="238"/>
          </rPr>
          <t>Uveďte počet zpracovatelů, kteří se podílení na zpracování, které je předmětem tohoto check listu.</t>
        </r>
      </text>
    </comment>
    <comment ref="C38" authorId="0">
      <text>
        <r>
          <rPr>
            <sz val="9"/>
            <color indexed="81"/>
            <rFont val="Tahoma"/>
            <family val="2"/>
            <charset val="238"/>
          </rPr>
          <t>Pro vyplnění buněk C38 - C40 použijte údaje z obchodního nebo jiného rejstříku.</t>
        </r>
      </text>
    </comment>
    <comment ref="C41" authorId="0">
      <text>
        <r>
          <rPr>
            <sz val="9"/>
            <color indexed="81"/>
            <rFont val="Tahoma"/>
            <family val="2"/>
            <charset val="238"/>
          </rPr>
          <t>Osoba odpovědná za zpracování osobních údajů (např. dle smlouvy o zpracování osobních údajů).</t>
        </r>
      </text>
    </comment>
    <comment ref="C44" authorId="0">
      <text>
        <r>
          <rPr>
            <sz val="9"/>
            <color indexed="81"/>
            <rFont val="Tahoma"/>
            <family val="2"/>
            <charset val="238"/>
          </rPr>
          <t>Použijte jednu z nabízených možností.</t>
        </r>
      </text>
    </comment>
    <comment ref="C45" authorId="0">
      <text>
        <r>
          <rPr>
            <sz val="9"/>
            <color indexed="81"/>
            <rFont val="Tahoma"/>
            <family val="2"/>
            <charset val="238"/>
          </rPr>
          <t>Uveďte ustanovení příslušného právního předpisu.</t>
        </r>
      </text>
    </comment>
  </commentList>
</comments>
</file>

<file path=xl/sharedStrings.xml><?xml version="1.0" encoding="utf-8"?>
<sst xmlns="http://schemas.openxmlformats.org/spreadsheetml/2006/main" count="276" uniqueCount="86">
  <si>
    <t>Název zpracování:</t>
  </si>
  <si>
    <t>Organizační jednotka:</t>
  </si>
  <si>
    <t>Číslo organizační jednotky:</t>
  </si>
  <si>
    <t>Zpracovatel:</t>
  </si>
  <si>
    <t>NE</t>
  </si>
  <si>
    <t>Číslo zpracování:</t>
  </si>
  <si>
    <t xml:space="preserve"> </t>
  </si>
  <si>
    <t>Počet subjektů údajů:</t>
  </si>
  <si>
    <t>Druh OÚ:</t>
  </si>
  <si>
    <t>Zvláštní kategorie OÚ:</t>
  </si>
  <si>
    <t>OÚ o trestních věcech:</t>
  </si>
  <si>
    <t>Další místa zpracování:</t>
  </si>
  <si>
    <t>Odpovědná osoba:</t>
  </si>
  <si>
    <t xml:space="preserve">       - e-mail:</t>
  </si>
  <si>
    <t xml:space="preserve">       - telefon:</t>
  </si>
  <si>
    <t>Způsob zpracování:</t>
  </si>
  <si>
    <t>automatizované + neautomatizované (v listinné podobě)</t>
  </si>
  <si>
    <t>Zdroj OÚ:</t>
  </si>
  <si>
    <t>Oprávnění zaměstnanci:</t>
  </si>
  <si>
    <t>Příjemci OÚ:</t>
  </si>
  <si>
    <t>Společný správce:</t>
  </si>
  <si>
    <t xml:space="preserve">      - zákonnost zpracování:</t>
  </si>
  <si>
    <t>Účel zpracování:</t>
  </si>
  <si>
    <t>Kategorie subjektů údajů:</t>
  </si>
  <si>
    <t>Místa uložení osobních údajů:</t>
  </si>
  <si>
    <t>Profilování:</t>
  </si>
  <si>
    <t>Předávání do zahraničí:</t>
  </si>
  <si>
    <t>Přeshraniční zpracování:</t>
  </si>
  <si>
    <t>Doba uložení OÚ:</t>
  </si>
  <si>
    <t xml:space="preserve">      - důvod:</t>
  </si>
  <si>
    <t>Posouzení vlivu:</t>
  </si>
  <si>
    <t xml:space="preserve">      - provedení:</t>
  </si>
  <si>
    <t>Evidence vedoucích pracovníků příspěvkových organizací, zastupitelů, vedení města</t>
  </si>
  <si>
    <t>OŠK</t>
  </si>
  <si>
    <t>Mgr. Jindřiška Klaudová</t>
  </si>
  <si>
    <t>jindriska.klaudova@vysoke-myto.cz</t>
  </si>
  <si>
    <t>465466153</t>
  </si>
  <si>
    <t>subjekt údajů</t>
  </si>
  <si>
    <t>Jméno, příjmení, titul, datum narození, rodné číslo, trvalé bydliště, email, telefon, datová schránka, místo narození, státní příslušnost, místo pobytu, předchozí zaměstnavatel, spis vedoucího pracovníka, platový výměr, podpis,</t>
  </si>
  <si>
    <t>zaměstnanci subjektů</t>
  </si>
  <si>
    <t>5 let</t>
  </si>
  <si>
    <t>Plnění zákonných povinností a vnitřních předpisů (režimová opatření ke vstupu zaměstnanců do areálu společnosti a pohyb v něm), propagace společnosti po dobu trvání pracovního poměru zaměstnance.</t>
  </si>
  <si>
    <t>budova B. Smetany 92, Vysoké Mýto, II. patro, číslo dveří 215</t>
  </si>
  <si>
    <t>ne</t>
  </si>
  <si>
    <t>Vítání občánků, jubilea a přání</t>
  </si>
  <si>
    <t>Jméno, příjmení, titul, datum narození, trvalé bydliště, podpis,</t>
  </si>
  <si>
    <t>128/2000 Sb., - Zákon o obcích,
133/2000 Sb., - Zákon o evidenci obyvatel,</t>
  </si>
  <si>
    <t>Zápisy do prvních tříd základních škol, zápisy do mateřských škol</t>
  </si>
  <si>
    <t>budova B. Smetany 92, Vysoké Mýto, přízemí, klientské centrum</t>
  </si>
  <si>
    <t xml:space="preserve">Jméno, příjmení, datum narození,  trvalé bydliště, státní příslušnost </t>
  </si>
  <si>
    <t>Jméno, příjmení, titul, datum narození, trvalé bydliště, email, telefon, datová schránka, státní příslušnost, místo pobytu, podpis.</t>
  </si>
  <si>
    <t>budova B. Smetany 92, Vysoké Mýto, II. patro, číslo dveří 215 a přízemí, klientské centrum</t>
  </si>
  <si>
    <t>128/2000 Sb., - Zákon o obcích,
341/2017 Sb., - Nařízení vlády o platových poměrech zaměstnanců ve veřejných službách a správě,
222/2010 Sb., - Nařízení vlády o katalogu prací ve veřejných službách a správě,
250/2000 Sb., - Zákon o rozpočtových pravidlech územních rozpočtů,
561/2004 Sb., - Zákon o předškolním, základním, středním, vyšším odborném a jiném vzdělávání (školský zákon)</t>
  </si>
  <si>
    <t>128/2000 Sb., - Zákon o obcích,
250/2000 Sb., Zákon o rozpočtových pravidlech územních rozpočtů, 320/2001 Sb., Zákon o finanční kontrole ve veřejné správě</t>
  </si>
  <si>
    <t xml:space="preserve">128/2000 Sb., - Zákon o obcích,
561/2004 Sb., - Zákon o předškolním, základním, středním, vyšším odborném a jiném vzdělávání (školský zákon), Zákon č. 500/2004 Sb., správní řád, 48/2005 Sb., Vyhláška o základním vzdělávání a některých náležitostech plnění povinné školní docházky, 14/2005 Sb., Vyhláška o předškolním vzdělávání </t>
  </si>
  <si>
    <t>klienti</t>
  </si>
  <si>
    <t>Poskytování programových dotací v programech podpory v oblasti sportu, kultury, školství, spolupráce s partnerskými městy, a poskytování individuálních dotací.</t>
  </si>
  <si>
    <t>právní povinnost - uzavření veřejnoprávní smlouvy</t>
  </si>
  <si>
    <t>Plnění zákonných povinností a vnitřních předpisů - spisový a skartační řád</t>
  </si>
  <si>
    <t>referentky OŠK - Benešová Renata,Fendrychová Radka</t>
  </si>
  <si>
    <t>právní povinnost - stanovení platového výměru a odměňování</t>
  </si>
  <si>
    <t>referentka OŠK - Kotrbová Michaela</t>
  </si>
  <si>
    <t>právní povinnost - vítání občánků, jubilea občanů</t>
  </si>
  <si>
    <t>občané města</t>
  </si>
  <si>
    <t>správce, rodiče dětí</t>
  </si>
  <si>
    <t>správce, MŠMT, MV, ÚÍV, Krajský úřad Pardubického kraje, školské PO VM</t>
  </si>
  <si>
    <t>referentky OŠK - Benešová Renata,Fendrychová Radka, Kotrbová Michaela</t>
  </si>
  <si>
    <t>správce, Krajský úřad Pardubického kraje, příjemci dotací</t>
  </si>
  <si>
    <t>žadatelé o dotace</t>
  </si>
  <si>
    <t>správce, základní školy VM, mateřské školy VM</t>
  </si>
  <si>
    <t>právní povinnost - poskytnutí seznamů dětí pro účely zápisů</t>
  </si>
  <si>
    <t>děti  ve věku povinného předškolního vzdělávání a povinné školní docházky</t>
  </si>
  <si>
    <t>správce, klienti</t>
  </si>
  <si>
    <t>právní povinnost - ověřování</t>
  </si>
  <si>
    <t>OVV</t>
  </si>
  <si>
    <t>Aleš Felgr</t>
  </si>
  <si>
    <t>ales.felgr@vysoke-myto.cz</t>
  </si>
  <si>
    <t>465466133</t>
  </si>
  <si>
    <t>Jméno, příjmení, datum narození, rodné číslo, místo narození, trvalé bydliště, číslo dokladu totožnosti, podpis,</t>
  </si>
  <si>
    <t>Plnění zákonných povinností a vnitřních předpisů.</t>
  </si>
  <si>
    <t>10 let (S/10)</t>
  </si>
  <si>
    <t>Czech Point</t>
  </si>
  <si>
    <t>subjekt údajů, zdroje ZR</t>
  </si>
  <si>
    <t xml:space="preserve">6/1c, 21/2006 Sb., Zákon o ověřování, 36/2006 Sb., Vyhláška o ověřování shody opisu nebo kopie s listinou a o ověřování pravosti podpisu, 634/2004 Sb., Zákon o správních poplatcích </t>
  </si>
  <si>
    <t>budova B. Smetany 92 a 91, Jiráskova 179, Vysoké Mýto, označené kanceláře, kde se služba poskytuje</t>
  </si>
  <si>
    <t>referenti OVV - Libuše Poklopová, Jana Mudrichová</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</si>
</sst>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sz val="9"/>
      <color indexed="81"/>
      <name val="Tahoma"/>
      <family val="2"/>
      <charset val="238"/>
    </font>
    <font>
      <b/>
      <sz val="9"/>
      <color indexed="81"/>
      <name val="Tahoma"/>
      <family val="2"/>
      <charset val="238"/>
    </font>
    <font>
      <i/>
      <sz val="9"/>
      <color indexed="81"/>
      <name val="Tahoma"/>
      <family val="2"/>
      <charset val="238"/>
    </font>
    <font>
      <b/>
      <i/>
      <sz val="9"/>
      <color indexed="81"/>
      <name val="Tahoma"/>
      <family val="2"/>
      <charset val="238"/>
    </font>
    <font>
      <u/>
      <sz val="9"/>
      <color indexed="81"/>
      <name val="Tahoma"/>
      <family val="2"/>
      <charset val="238"/>
    </font>
    <font>
      <sz val="9"/>
      <color indexed="81"/>
      <name val="Tahoma"/>
      <charset val="1"/>
    </font>
    <font>
      <u/>
      <sz val="11"/>
      <color theme="10"/>
      <name val="Calibri"/>
      <family val="2"/>
      <charset val="238"/>
      <scheme val="minor"/>
    </font>
    <font>
      <sz val="10"/>
      <color theme="1"/>
      <name val="Arial"/>
      <family val="2"/>
    </font>
    <font>
      <sz val="11"/>
      <color rgb="FF000000"/>
      <name val="Calibri"/>
      <family val="2"/>
      <charset val="238"/>
      <scheme val="minor"/>
    </font>
    <font>
      <sz val="10"/>
      <color rgb="FF000000"/>
      <name val="Arial"/>
      <family val="2"/>
      <charset val="238"/>
    </font>
  </fonts>
  <fills count="5">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s>
  <borders count="10">
    <border>
      <left/>
      <right/>
      <top/>
      <bottom/>
      <diagonal/>
    </border>
    <border>
      <left style="thin">
        <color theme="1"/>
      </left>
      <right style="thin">
        <color theme="1"/>
      </right>
      <top style="thin">
        <color theme="1"/>
      </top>
      <bottom style="thin">
        <color theme="1"/>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8" tint="0.39994506668294322"/>
      </left>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diagonal/>
    </border>
    <border>
      <left style="thin">
        <color auto="1"/>
      </left>
      <right style="thin">
        <color auto="1"/>
      </right>
      <top style="thin">
        <color auto="1"/>
      </top>
      <bottom style="thin">
        <color auto="1"/>
      </bottom>
      <diagonal/>
    </border>
  </borders>
  <cellStyleXfs count="2">
    <xf numFmtId="0" fontId="0" fillId="0" borderId="0"/>
    <xf numFmtId="0" fontId="10" fillId="0" borderId="0" applyNumberFormat="0" applyFill="0" applyBorder="0" applyAlignment="0" applyProtection="0"/>
  </cellStyleXfs>
  <cellXfs count="26">
    <xf numFmtId="0" fontId="0" fillId="0" borderId="0" xfId="0"/>
    <xf numFmtId="0" fontId="2" fillId="2" borderId="1" xfId="0" applyFont="1" applyFill="1" applyBorder="1"/>
    <xf numFmtId="0" fontId="2" fillId="2" borderId="3" xfId="0" applyFont="1" applyFill="1" applyBorder="1"/>
    <xf numFmtId="0" fontId="2" fillId="2" borderId="4" xfId="0" applyFont="1" applyFill="1" applyBorder="1"/>
    <xf numFmtId="0" fontId="2" fillId="2" borderId="5" xfId="0" applyFont="1" applyFill="1" applyBorder="1"/>
    <xf numFmtId="0" fontId="2" fillId="2" borderId="6" xfId="0" applyFont="1" applyFill="1" applyBorder="1"/>
    <xf numFmtId="0" fontId="3" fillId="3" borderId="2"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5" xfId="0" applyFont="1" applyFill="1" applyBorder="1" applyAlignment="1">
      <alignment vertical="top"/>
    </xf>
    <xf numFmtId="0" fontId="1" fillId="4" borderId="2" xfId="0" applyFont="1" applyFill="1" applyBorder="1" applyAlignment="1">
      <alignment vertical="top"/>
    </xf>
    <xf numFmtId="0" fontId="2" fillId="2" borderId="6" xfId="0" applyFont="1" applyFill="1" applyBorder="1" applyAlignment="1">
      <alignment vertical="top"/>
    </xf>
    <xf numFmtId="0" fontId="1" fillId="4" borderId="7" xfId="0" applyFont="1" applyFill="1" applyBorder="1" applyAlignment="1">
      <alignment vertical="top"/>
    </xf>
    <xf numFmtId="0" fontId="2" fillId="2" borderId="1" xfId="0" applyFont="1" applyFill="1" applyBorder="1" applyAlignment="1">
      <alignment vertical="top"/>
    </xf>
    <xf numFmtId="3" fontId="2" fillId="3" borderId="2" xfId="0" applyNumberFormat="1" applyFont="1" applyFill="1" applyBorder="1" applyAlignment="1">
      <alignment horizontal="left" vertical="top" wrapText="1"/>
    </xf>
    <xf numFmtId="0" fontId="3" fillId="4" borderId="2" xfId="0" applyFont="1" applyFill="1" applyBorder="1" applyAlignment="1">
      <alignment vertical="top"/>
    </xf>
    <xf numFmtId="0" fontId="10" fillId="3" borderId="2" xfId="1" applyFill="1" applyBorder="1" applyAlignment="1">
      <alignment horizontal="left" vertical="top" wrapText="1"/>
    </xf>
    <xf numFmtId="49" fontId="2" fillId="3" borderId="2" xfId="0" applyNumberFormat="1" applyFont="1" applyFill="1" applyBorder="1" applyAlignment="1">
      <alignment horizontal="left" vertical="top" wrapText="1"/>
    </xf>
    <xf numFmtId="0" fontId="11" fillId="3" borderId="9" xfId="0" applyFont="1" applyFill="1" applyBorder="1" applyAlignment="1">
      <alignment horizontal="left" vertical="top" wrapText="1"/>
    </xf>
    <xf numFmtId="0" fontId="11" fillId="3" borderId="9" xfId="0" applyFont="1" applyFill="1" applyBorder="1" applyAlignment="1">
      <alignment horizontal="left" vertical="top"/>
    </xf>
    <xf numFmtId="0" fontId="12"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left"/>
    </xf>
    <xf numFmtId="0" fontId="0" fillId="0" borderId="0" xfId="0" applyFont="1"/>
    <xf numFmtId="0" fontId="13" fillId="0" borderId="0" xfId="0" applyFont="1"/>
  </cellXfs>
  <cellStyles count="2">
    <cellStyle name="Hypertextový odkaz" xfId="1" builtinId="8"/>
    <cellStyle name="Normální" xfId="0" builtinId="0"/>
  </cellStyles>
  <dxfs count="4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rgb="FFFF0000"/>
        </patternFill>
      </fill>
    </dxf>
    <dxf>
      <fill>
        <patternFill>
          <bgColor rgb="FFFF0000"/>
        </patternFill>
      </fill>
    </dxf>
    <dxf>
      <font>
        <b/>
        <i val="0"/>
        <color auto="1"/>
      </font>
      <fill>
        <patternFill>
          <bgColor rgb="FFFF0000"/>
        </patternFill>
      </fill>
    </dxf>
    <dxf>
      <font>
        <b/>
        <i val="0"/>
        <color auto="1"/>
      </font>
      <fill>
        <patternFill>
          <bgColor rgb="FFFF0000"/>
        </patternFill>
      </fill>
    </dxf>
    <dxf>
      <font>
        <b/>
        <i val="0"/>
      </font>
      <fill>
        <patternFill>
          <bgColor rgb="FFFF0000"/>
        </patternFill>
      </fill>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color theme="1"/>
      </font>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border>
    </dxf>
    <dxf>
      <font>
        <b/>
        <i val="0"/>
        <color auto="1"/>
      </font>
      <fill>
        <patternFill>
          <bgColor rgb="FFFF0000"/>
        </patternFill>
      </fill>
    </dxf>
    <dxf>
      <font>
        <b/>
        <i val="0"/>
        <color auto="1"/>
      </font>
      <fill>
        <patternFill>
          <bgColor rgb="FFFF0000"/>
        </patternFill>
      </fill>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0"/>
        </patternFill>
      </fill>
      <border>
        <left style="thin">
          <color theme="8" tint="0.59996337778862885"/>
        </left>
        <right style="thin">
          <color theme="8" tint="0.59996337778862885"/>
        </right>
        <top style="thin">
          <color theme="8" tint="0.59996337778862885"/>
        </top>
        <bottom style="thin">
          <color theme="8" tint="0.59996337778862885"/>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theme="1"/>
        </left>
        <right style="thin">
          <color theme="1"/>
        </right>
        <top style="thin">
          <color theme="1"/>
        </top>
        <bottom style="thin">
          <color theme="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
      <fill>
        <patternFill>
          <bgColor theme="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jindriska.klaudova@vysoke-myto.cz"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hyperlink" Target="mailto:jindriska.klaudova@vysoke-myto.cz"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2.bin"/><Relationship Id="rId1" Type="http://schemas.openxmlformats.org/officeDocument/2006/relationships/hyperlink" Target="mailto:jindriska.klaudova@vysoke-myto.cz"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hyperlink" Target="mailto:jindriska.klaudova@vysoke-myto.cz" TargetMode="Externa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3.bin"/><Relationship Id="rId1" Type="http://schemas.openxmlformats.org/officeDocument/2006/relationships/hyperlink" Target="mailto:ales.felgr@vysoke-myto.cz" TargetMode="External"/><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opLeftCell="A4" zoomScaleNormal="100" workbookViewId="0">
      <selection activeCell="C24" sqref="C24"/>
    </sheetView>
  </sheetViews>
  <sheetFormatPr defaultColWidth="9.109375" defaultRowHeight="14.4" x14ac:dyDescent="0.3"/>
  <cols>
    <col min="1" max="1" width="3.33203125" style="1" customWidth="1"/>
    <col min="2" max="2" width="31.33203125" style="14" customWidth="1"/>
    <col min="3" max="3" width="65" style="1" customWidth="1"/>
    <col min="4" max="4" width="2.88671875" style="1" customWidth="1"/>
    <col min="5" max="16384" width="9.109375" style="1"/>
  </cols>
  <sheetData>
    <row r="1" spans="1:4" ht="15" x14ac:dyDescent="0.25">
      <c r="B1" s="10"/>
      <c r="C1" s="4"/>
    </row>
    <row r="2" spans="1:4" ht="26.4" x14ac:dyDescent="0.3">
      <c r="A2" s="2"/>
      <c r="B2" s="11" t="s">
        <v>0</v>
      </c>
      <c r="C2" s="19" t="s">
        <v>32</v>
      </c>
      <c r="D2" s="3"/>
    </row>
    <row r="3" spans="1:4" x14ac:dyDescent="0.3">
      <c r="A3" s="2"/>
      <c r="B3" s="11" t="s">
        <v>5</v>
      </c>
      <c r="C3" s="6">
        <v>1</v>
      </c>
      <c r="D3" s="3"/>
    </row>
    <row r="4" spans="1:4" x14ac:dyDescent="0.3">
      <c r="A4" s="2"/>
      <c r="B4" s="11" t="s">
        <v>1</v>
      </c>
      <c r="C4" s="7" t="s">
        <v>33</v>
      </c>
      <c r="D4" s="3"/>
    </row>
    <row r="5" spans="1:4" x14ac:dyDescent="0.3">
      <c r="A5" s="2"/>
      <c r="B5" s="11" t="s">
        <v>2</v>
      </c>
      <c r="C5" s="7"/>
      <c r="D5" s="3"/>
    </row>
    <row r="6" spans="1:4" x14ac:dyDescent="0.3">
      <c r="A6" s="2"/>
      <c r="B6" s="11" t="s">
        <v>12</v>
      </c>
      <c r="C6" s="7" t="s">
        <v>34</v>
      </c>
      <c r="D6" s="3"/>
    </row>
    <row r="7" spans="1:4" ht="15" x14ac:dyDescent="0.25">
      <c r="A7" s="2"/>
      <c r="B7" s="11" t="s">
        <v>13</v>
      </c>
      <c r="C7" s="17" t="s">
        <v>35</v>
      </c>
      <c r="D7" s="3"/>
    </row>
    <row r="8" spans="1:4" ht="15" x14ac:dyDescent="0.25">
      <c r="A8" s="2"/>
      <c r="B8" s="11" t="s">
        <v>14</v>
      </c>
      <c r="C8" s="18" t="s">
        <v>36</v>
      </c>
      <c r="D8" s="3"/>
    </row>
    <row r="9" spans="1:4" x14ac:dyDescent="0.3">
      <c r="A9" s="2"/>
      <c r="B9" s="11" t="s">
        <v>18</v>
      </c>
      <c r="C9" s="7" t="s">
        <v>59</v>
      </c>
      <c r="D9" s="3"/>
    </row>
    <row r="10" spans="1:4" x14ac:dyDescent="0.3">
      <c r="A10" s="2"/>
      <c r="B10" s="11" t="s">
        <v>19</v>
      </c>
      <c r="C10" s="7" t="s">
        <v>65</v>
      </c>
      <c r="D10" s="3"/>
    </row>
    <row r="11" spans="1:4" ht="15" x14ac:dyDescent="0.25">
      <c r="B11" s="12"/>
      <c r="C11" s="5"/>
    </row>
    <row r="12" spans="1:4" x14ac:dyDescent="0.3">
      <c r="A12" s="2"/>
      <c r="B12" s="11" t="s">
        <v>7</v>
      </c>
      <c r="C12" s="15">
        <v>10</v>
      </c>
      <c r="D12" s="3"/>
    </row>
    <row r="13" spans="1:4" x14ac:dyDescent="0.3">
      <c r="A13" s="2"/>
      <c r="B13" s="11" t="s">
        <v>11</v>
      </c>
      <c r="C13" s="7"/>
      <c r="D13" s="3"/>
    </row>
    <row r="14" spans="1:4" x14ac:dyDescent="0.3">
      <c r="A14" s="2"/>
      <c r="B14" s="11" t="s">
        <v>17</v>
      </c>
      <c r="C14" s="7" t="s">
        <v>37</v>
      </c>
      <c r="D14" s="3"/>
    </row>
    <row r="15" spans="1:4" x14ac:dyDescent="0.3">
      <c r="A15" s="2"/>
      <c r="B15" s="11" t="s">
        <v>15</v>
      </c>
      <c r="C15" s="7" t="s">
        <v>16</v>
      </c>
      <c r="D15" s="3"/>
    </row>
    <row r="16" spans="1:4" x14ac:dyDescent="0.3">
      <c r="A16" s="2"/>
      <c r="B16" s="11" t="s">
        <v>27</v>
      </c>
      <c r="C16" s="7"/>
      <c r="D16" s="3"/>
    </row>
    <row r="17" spans="1:4" ht="39.6" x14ac:dyDescent="0.3">
      <c r="A17" s="2"/>
      <c r="B17" s="11" t="s">
        <v>8</v>
      </c>
      <c r="C17" s="19" t="s">
        <v>38</v>
      </c>
      <c r="D17" s="3"/>
    </row>
    <row r="18" spans="1:4" ht="105.6" x14ac:dyDescent="0.3">
      <c r="A18" s="2"/>
      <c r="B18" s="11" t="s">
        <v>21</v>
      </c>
      <c r="C18" s="19" t="s">
        <v>52</v>
      </c>
      <c r="D18" s="3"/>
    </row>
    <row r="19" spans="1:4" x14ac:dyDescent="0.3">
      <c r="A19" s="2"/>
      <c r="B19" s="11" t="s">
        <v>9</v>
      </c>
      <c r="C19" s="7"/>
      <c r="D19" s="3"/>
    </row>
    <row r="20" spans="1:4" x14ac:dyDescent="0.3">
      <c r="A20" s="2"/>
      <c r="B20" s="11" t="str">
        <f>IF(C19="ANO","      - jejich druh:","")</f>
        <v/>
      </c>
      <c r="C20" s="5"/>
      <c r="D20" s="3"/>
    </row>
    <row r="21" spans="1:4" x14ac:dyDescent="0.3">
      <c r="A21" s="2"/>
      <c r="B21" s="11" t="str">
        <f>IF(C19="ANO","      - zákonnost zpracování:","")</f>
        <v/>
      </c>
      <c r="C21" s="5"/>
      <c r="D21" s="3"/>
    </row>
    <row r="22" spans="1:4" x14ac:dyDescent="0.3">
      <c r="A22" s="2"/>
      <c r="B22" s="11" t="s">
        <v>10</v>
      </c>
      <c r="C22" s="7"/>
      <c r="D22" s="3"/>
    </row>
    <row r="23" spans="1:4" x14ac:dyDescent="0.3">
      <c r="A23" s="2"/>
      <c r="B23" s="16" t="s">
        <v>22</v>
      </c>
      <c r="C23" s="7" t="s">
        <v>60</v>
      </c>
      <c r="D23" s="3"/>
    </row>
    <row r="24" spans="1:4" x14ac:dyDescent="0.3">
      <c r="A24" s="2"/>
      <c r="B24" s="16" t="s">
        <v>23</v>
      </c>
      <c r="C24" s="7" t="s">
        <v>39</v>
      </c>
      <c r="D24" s="3"/>
    </row>
    <row r="25" spans="1:4" x14ac:dyDescent="0.3">
      <c r="A25" s="2"/>
      <c r="B25" s="16" t="s">
        <v>26</v>
      </c>
      <c r="C25" s="7"/>
      <c r="D25" s="3"/>
    </row>
    <row r="26" spans="1:4" x14ac:dyDescent="0.3">
      <c r="A26" s="2"/>
      <c r="B26" s="16" t="s">
        <v>28</v>
      </c>
      <c r="C26" s="7" t="s">
        <v>40</v>
      </c>
      <c r="D26" s="3"/>
    </row>
    <row r="27" spans="1:4" ht="43.2" x14ac:dyDescent="0.3">
      <c r="A27" s="2"/>
      <c r="B27" s="11" t="s">
        <v>29</v>
      </c>
      <c r="C27" s="7" t="s">
        <v>41</v>
      </c>
      <c r="D27" s="3"/>
    </row>
    <row r="28" spans="1:4" x14ac:dyDescent="0.3">
      <c r="A28" s="2"/>
      <c r="B28" s="11" t="s">
        <v>24</v>
      </c>
      <c r="C28" s="7" t="s">
        <v>42</v>
      </c>
      <c r="D28" s="3"/>
    </row>
    <row r="29" spans="1:4" x14ac:dyDescent="0.3">
      <c r="A29" s="2"/>
      <c r="B29" s="11" t="s">
        <v>25</v>
      </c>
      <c r="C29" s="7" t="s">
        <v>43</v>
      </c>
      <c r="D29" s="3"/>
    </row>
    <row r="30" spans="1:4" x14ac:dyDescent="0.3">
      <c r="A30" s="2"/>
      <c r="B30" s="11" t="s">
        <v>30</v>
      </c>
      <c r="C30" s="7" t="s">
        <v>43</v>
      </c>
      <c r="D30" s="3"/>
    </row>
    <row r="31" spans="1:4" x14ac:dyDescent="0.3">
      <c r="A31" s="2"/>
      <c r="B31" s="11" t="s">
        <v>31</v>
      </c>
      <c r="C31" s="7" t="s">
        <v>4</v>
      </c>
      <c r="D31" s="3"/>
    </row>
    <row r="32" spans="1:4" x14ac:dyDescent="0.3">
      <c r="A32" s="2"/>
      <c r="B32" s="11" t="s">
        <v>20</v>
      </c>
      <c r="C32" s="7" t="s">
        <v>43</v>
      </c>
      <c r="D32" s="3"/>
    </row>
    <row r="33" spans="1:4" ht="6.75" customHeight="1" x14ac:dyDescent="0.3">
      <c r="B33" s="12"/>
      <c r="C33" s="5"/>
    </row>
    <row r="34" spans="1:4" x14ac:dyDescent="0.3">
      <c r="A34" s="2"/>
      <c r="B34" s="11" t="s">
        <v>3</v>
      </c>
      <c r="C34" s="8" t="s">
        <v>4</v>
      </c>
      <c r="D34" s="3"/>
    </row>
    <row r="35" spans="1:4" x14ac:dyDescent="0.3">
      <c r="A35" s="2"/>
      <c r="B35" s="13" t="str">
        <f>IF(C34="ANO","Počet zpracovatelů:"," ")</f>
        <v xml:space="preserve"> </v>
      </c>
      <c r="C35" s="9">
        <v>3</v>
      </c>
      <c r="D35" s="3"/>
    </row>
    <row r="36" spans="1:4" ht="6.75" customHeight="1" x14ac:dyDescent="0.3">
      <c r="B36" s="12"/>
      <c r="C36" s="5">
        <v>3</v>
      </c>
    </row>
    <row r="37" spans="1:4" x14ac:dyDescent="0.3">
      <c r="B37" s="11" t="str">
        <f>IF(C35&gt;0,"ZPRACOVATEL 1"," ")</f>
        <v>ZPRACOVATEL 1</v>
      </c>
      <c r="C37" s="5"/>
    </row>
    <row r="38" spans="1:4" x14ac:dyDescent="0.3">
      <c r="A38" s="2"/>
      <c r="B38" s="11" t="str">
        <f>IF(C35&gt;0,"Firma (název) zpracovatele:"," ")</f>
        <v>Firma (název) zpracovatele:</v>
      </c>
      <c r="C38" s="7"/>
      <c r="D38" s="3"/>
    </row>
    <row r="39" spans="1:4" x14ac:dyDescent="0.3">
      <c r="A39" s="2"/>
      <c r="B39" s="11" t="str">
        <f>IF(C35&gt;0,"se sídlem:"," ")</f>
        <v>se sídlem:</v>
      </c>
      <c r="C39" s="7" t="str">
        <f t="shared" ref="C39:C43" si="0">IF(B39=" "," ","")</f>
        <v/>
      </c>
      <c r="D39" s="3"/>
    </row>
    <row r="40" spans="1:4" x14ac:dyDescent="0.3">
      <c r="A40" s="2"/>
      <c r="B40" s="11" t="str">
        <f>IF(C35&gt;0,"IČ:"," ")</f>
        <v>IČ:</v>
      </c>
      <c r="C40" s="7" t="str">
        <f t="shared" si="0"/>
        <v/>
      </c>
      <c r="D40" s="3"/>
    </row>
    <row r="41" spans="1:4" x14ac:dyDescent="0.3">
      <c r="A41" s="2"/>
      <c r="B41" s="11" t="str">
        <f>IF(C35&gt;0,"odpovědná osoba:"," ")</f>
        <v>odpovědná osoba:</v>
      </c>
      <c r="C41" s="7" t="str">
        <f t="shared" si="0"/>
        <v/>
      </c>
      <c r="D41" s="3"/>
    </row>
    <row r="42" spans="1:4" x14ac:dyDescent="0.3">
      <c r="A42" s="2"/>
      <c r="B42" s="11" t="str">
        <f>IF(C35&gt;0,"e-mail:"," ")</f>
        <v>e-mail:</v>
      </c>
      <c r="C42" s="7" t="str">
        <f t="shared" si="0"/>
        <v/>
      </c>
      <c r="D42" s="3"/>
    </row>
    <row r="43" spans="1:4" x14ac:dyDescent="0.3">
      <c r="A43" s="2"/>
      <c r="B43" s="11" t="str">
        <f>IF(C35&gt;0,"telefon:"," ")</f>
        <v>telefon:</v>
      </c>
      <c r="C43" s="7" t="str">
        <f t="shared" si="0"/>
        <v/>
      </c>
      <c r="D43" s="3"/>
    </row>
    <row r="44" spans="1:4" x14ac:dyDescent="0.3">
      <c r="A44" s="2"/>
      <c r="B44" s="11" t="str">
        <f>IF(C35&gt;0,"Smlouva o zpracování OÚ:"," ")</f>
        <v>Smlouva o zpracování OÚ:</v>
      </c>
      <c r="C44" s="7" t="s">
        <v>6</v>
      </c>
      <c r="D44" s="3"/>
    </row>
    <row r="45" spans="1:4" x14ac:dyDescent="0.3">
      <c r="A45" s="2"/>
      <c r="B45" s="11" t="e">
        <f>IF(AND(C35&gt;0,C44=#REF!),"Právní předpis:"," ")</f>
        <v>#REF!</v>
      </c>
      <c r="C45" s="7" t="e">
        <f>IF(B45=" "," ","")</f>
        <v>#REF!</v>
      </c>
      <c r="D45" s="3"/>
    </row>
    <row r="46" spans="1:4" ht="6.75" customHeight="1" x14ac:dyDescent="0.3">
      <c r="B46" s="12"/>
      <c r="C46" s="5">
        <v>3</v>
      </c>
    </row>
    <row r="47" spans="1:4" x14ac:dyDescent="0.3">
      <c r="B47" s="11" t="str">
        <f>IF(C35&gt;1,"ZPRACOVATEL 2"," ")</f>
        <v>ZPRACOVATEL 2</v>
      </c>
      <c r="C47" s="5"/>
    </row>
    <row r="48" spans="1:4" x14ac:dyDescent="0.3">
      <c r="A48" s="2"/>
      <c r="B48" s="11" t="str">
        <f>IF(C35&gt;1,"Firma (název) zpracovatele:"," ")</f>
        <v>Firma (název) zpracovatele:</v>
      </c>
      <c r="C48" s="7" t="str">
        <f t="shared" ref="C48:C53" si="1">IF(B48=" "," ","")</f>
        <v/>
      </c>
      <c r="D48" s="3"/>
    </row>
    <row r="49" spans="1:4" x14ac:dyDescent="0.3">
      <c r="A49" s="2"/>
      <c r="B49" s="11" t="str">
        <f>IF(C35&gt;1,"se sídlem:"," ")</f>
        <v>se sídlem:</v>
      </c>
      <c r="C49" s="7" t="str">
        <f t="shared" si="1"/>
        <v/>
      </c>
      <c r="D49" s="3"/>
    </row>
    <row r="50" spans="1:4" x14ac:dyDescent="0.3">
      <c r="A50" s="2"/>
      <c r="B50" s="11" t="str">
        <f>IF(C35&gt;1,"IČ:"," ")</f>
        <v>IČ:</v>
      </c>
      <c r="C50" s="7" t="str">
        <f t="shared" si="1"/>
        <v/>
      </c>
      <c r="D50" s="3"/>
    </row>
    <row r="51" spans="1:4" x14ac:dyDescent="0.3">
      <c r="A51" s="2"/>
      <c r="B51" s="11" t="str">
        <f>IF(C35&gt;1,"odpovědná osoba:"," ")</f>
        <v>odpovědná osoba:</v>
      </c>
      <c r="C51" s="7" t="str">
        <f t="shared" si="1"/>
        <v/>
      </c>
      <c r="D51" s="3"/>
    </row>
    <row r="52" spans="1:4" x14ac:dyDescent="0.3">
      <c r="A52" s="2"/>
      <c r="B52" s="11" t="str">
        <f>IF(C35&gt;1,"e-mail:"," ")</f>
        <v>e-mail:</v>
      </c>
      <c r="C52" s="7" t="str">
        <f t="shared" si="1"/>
        <v/>
      </c>
      <c r="D52" s="3"/>
    </row>
    <row r="53" spans="1:4" x14ac:dyDescent="0.3">
      <c r="A53" s="2"/>
      <c r="B53" s="11" t="str">
        <f>IF(C35&gt;1,"telefon:"," ")</f>
        <v>telefon:</v>
      </c>
      <c r="C53" s="7" t="str">
        <f t="shared" si="1"/>
        <v/>
      </c>
      <c r="D53" s="3"/>
    </row>
    <row r="54" spans="1:4" x14ac:dyDescent="0.3">
      <c r="A54" s="2"/>
      <c r="B54" s="11" t="str">
        <f>IF(C35&gt;1,"Smlouva o zpracování OÚ:"," ")</f>
        <v>Smlouva o zpracování OÚ:</v>
      </c>
      <c r="C54" s="7" t="s">
        <v>6</v>
      </c>
      <c r="D54" s="3"/>
    </row>
    <row r="55" spans="1:4" x14ac:dyDescent="0.3">
      <c r="A55" s="2"/>
      <c r="B55" s="11" t="e">
        <f>IF(AND(C35&gt;1,C54=#REF!),"Právní předpis:"," ")</f>
        <v>#REF!</v>
      </c>
      <c r="C55" s="7" t="e">
        <f>IF(B55=" "," ","")</f>
        <v>#REF!</v>
      </c>
      <c r="D55" s="3"/>
    </row>
    <row r="56" spans="1:4" ht="6.75" customHeight="1" x14ac:dyDescent="0.3">
      <c r="B56" s="12"/>
      <c r="C56" s="5">
        <v>3</v>
      </c>
    </row>
    <row r="57" spans="1:4" x14ac:dyDescent="0.3">
      <c r="B57" s="11" t="str">
        <f>IF(C35&gt;2,"ZPRACOVATEL 3"," ")</f>
        <v>ZPRACOVATEL 3</v>
      </c>
      <c r="C57" s="5"/>
    </row>
    <row r="58" spans="1:4" x14ac:dyDescent="0.3">
      <c r="A58" s="2"/>
      <c r="B58" s="11" t="str">
        <f>IF(C35&gt;2,"Firma (název) zpracovatele:"," ")</f>
        <v>Firma (název) zpracovatele:</v>
      </c>
      <c r="C58" s="7" t="str">
        <f t="shared" ref="C58:C63" si="2">IF(B58=" "," ","")</f>
        <v/>
      </c>
      <c r="D58" s="3"/>
    </row>
    <row r="59" spans="1:4" x14ac:dyDescent="0.3">
      <c r="A59" s="2"/>
      <c r="B59" s="11" t="str">
        <f>IF(C35&gt;2,"se sídlem:"," ")</f>
        <v>se sídlem:</v>
      </c>
      <c r="C59" s="7" t="str">
        <f t="shared" si="2"/>
        <v/>
      </c>
      <c r="D59" s="3"/>
    </row>
    <row r="60" spans="1:4" x14ac:dyDescent="0.3">
      <c r="A60" s="2"/>
      <c r="B60" s="11" t="str">
        <f>IF(C35&gt;2,"IČ:"," ")</f>
        <v>IČ:</v>
      </c>
      <c r="C60" s="7" t="str">
        <f t="shared" si="2"/>
        <v/>
      </c>
      <c r="D60" s="3"/>
    </row>
    <row r="61" spans="1:4" x14ac:dyDescent="0.3">
      <c r="A61" s="2"/>
      <c r="B61" s="11" t="str">
        <f>IF(C35&gt;2,"odpovědná osoba:"," ")</f>
        <v>odpovědná osoba:</v>
      </c>
      <c r="C61" s="7" t="str">
        <f t="shared" si="2"/>
        <v/>
      </c>
      <c r="D61" s="3"/>
    </row>
    <row r="62" spans="1:4" x14ac:dyDescent="0.3">
      <c r="A62" s="2"/>
      <c r="B62" s="11" t="str">
        <f>IF(C35&gt;2,"e-mail:"," ")</f>
        <v>e-mail:</v>
      </c>
      <c r="C62" s="7" t="str">
        <f t="shared" si="2"/>
        <v/>
      </c>
      <c r="D62" s="3"/>
    </row>
    <row r="63" spans="1:4" x14ac:dyDescent="0.3">
      <c r="A63" s="2"/>
      <c r="B63" s="11" t="str">
        <f>IF(C35&gt;2,"telefon:"," ")</f>
        <v>telefon:</v>
      </c>
      <c r="C63" s="7" t="str">
        <f t="shared" si="2"/>
        <v/>
      </c>
      <c r="D63" s="3"/>
    </row>
    <row r="64" spans="1:4" x14ac:dyDescent="0.3">
      <c r="A64" s="2"/>
      <c r="B64" s="11" t="str">
        <f>IF(C35&gt;2,"Smlouva o zpracování OÚ:"," ")</f>
        <v>Smlouva o zpracování OÚ:</v>
      </c>
      <c r="C64" s="7" t="s">
        <v>6</v>
      </c>
      <c r="D64" s="3"/>
    </row>
    <row r="65" spans="1:4" x14ac:dyDescent="0.3">
      <c r="A65" s="2"/>
      <c r="B65" s="11" t="e">
        <f>IF(AND(C35&gt;2,C64=#REF!),"Právní předpis:"," ")</f>
        <v>#REF!</v>
      </c>
      <c r="C65" s="7" t="e">
        <f>IF(B65=" "," ","")</f>
        <v>#REF!</v>
      </c>
      <c r="D65" s="3"/>
    </row>
    <row r="66" spans="1:4" ht="6.75" customHeight="1" x14ac:dyDescent="0.3">
      <c r="B66" s="12"/>
      <c r="C66" s="5">
        <v>3</v>
      </c>
    </row>
    <row r="67" spans="1:4" x14ac:dyDescent="0.3">
      <c r="B67" s="11" t="str">
        <f>IF(C35&gt;3,"ZPRACOVATEL 4"," ")</f>
        <v xml:space="preserve"> </v>
      </c>
      <c r="C67" s="5"/>
    </row>
    <row r="68" spans="1:4" x14ac:dyDescent="0.3">
      <c r="A68" s="2"/>
      <c r="B68" s="11" t="str">
        <f>IF(C35&gt;3,"Firma (název) zpracovatele:"," ")</f>
        <v xml:space="preserve"> </v>
      </c>
      <c r="C68" s="7" t="str">
        <f t="shared" ref="C68:C73" si="3">IF(B68=" "," ","")</f>
        <v xml:space="preserve"> </v>
      </c>
      <c r="D68" s="3"/>
    </row>
    <row r="69" spans="1:4" x14ac:dyDescent="0.3">
      <c r="A69" s="2"/>
      <c r="B69" s="11" t="str">
        <f>IF(C35&gt;3,"se sídlem:"," ")</f>
        <v xml:space="preserve"> </v>
      </c>
      <c r="C69" s="7" t="str">
        <f t="shared" si="3"/>
        <v xml:space="preserve"> </v>
      </c>
      <c r="D69" s="3"/>
    </row>
    <row r="70" spans="1:4" x14ac:dyDescent="0.3">
      <c r="A70" s="2"/>
      <c r="B70" s="11" t="str">
        <f>IF(C35&gt;3,"IČ:"," ")</f>
        <v xml:space="preserve"> </v>
      </c>
      <c r="C70" s="7" t="str">
        <f t="shared" si="3"/>
        <v xml:space="preserve"> </v>
      </c>
      <c r="D70" s="3"/>
    </row>
    <row r="71" spans="1:4" x14ac:dyDescent="0.3">
      <c r="A71" s="2"/>
      <c r="B71" s="11" t="str">
        <f>IF(C35&gt;3,"odpovědná osoba:"," ")</f>
        <v xml:space="preserve"> </v>
      </c>
      <c r="C71" s="7" t="str">
        <f t="shared" si="3"/>
        <v xml:space="preserve"> </v>
      </c>
      <c r="D71" s="3"/>
    </row>
    <row r="72" spans="1:4" x14ac:dyDescent="0.3">
      <c r="A72" s="2"/>
      <c r="B72" s="11" t="str">
        <f>IF(C35&gt;3,"e-mail:"," ")</f>
        <v xml:space="preserve"> </v>
      </c>
      <c r="C72" s="7" t="str">
        <f t="shared" si="3"/>
        <v xml:space="preserve"> </v>
      </c>
      <c r="D72" s="3"/>
    </row>
    <row r="73" spans="1:4" x14ac:dyDescent="0.3">
      <c r="A73" s="2"/>
      <c r="B73" s="11" t="str">
        <f>IF(C35&gt;3,"telefon:"," ")</f>
        <v xml:space="preserve"> </v>
      </c>
      <c r="C73" s="7" t="str">
        <f t="shared" si="3"/>
        <v xml:space="preserve"> </v>
      </c>
      <c r="D73" s="3"/>
    </row>
    <row r="74" spans="1:4" x14ac:dyDescent="0.3">
      <c r="A74" s="2"/>
      <c r="B74" s="11" t="str">
        <f>IF(C35&gt;3,"Smlouva o zpracování OÚ:"," ")</f>
        <v xml:space="preserve"> </v>
      </c>
      <c r="C74" s="7" t="s">
        <v>6</v>
      </c>
      <c r="D74" s="3"/>
    </row>
    <row r="75" spans="1:4" x14ac:dyDescent="0.3">
      <c r="A75" s="2"/>
      <c r="B75" s="11" t="e">
        <f>IF(AND(C35&gt;3,C74=#REF!),"Právní předpis:"," ")</f>
        <v>#REF!</v>
      </c>
      <c r="C75" s="7" t="e">
        <f>IF(B75=" "," ","")</f>
        <v>#REF!</v>
      </c>
      <c r="D75" s="3"/>
    </row>
    <row r="76" spans="1:4" ht="6.75" customHeight="1" x14ac:dyDescent="0.3">
      <c r="B76" s="12"/>
      <c r="C76" s="5">
        <v>3</v>
      </c>
    </row>
    <row r="77" spans="1:4" x14ac:dyDescent="0.3">
      <c r="B77" s="11" t="str">
        <f>IF(C35&gt;4,"ZPRACOVATEL 5"," ")</f>
        <v xml:space="preserve"> </v>
      </c>
      <c r="C77" s="5"/>
    </row>
    <row r="78" spans="1:4" x14ac:dyDescent="0.3">
      <c r="A78" s="2"/>
      <c r="B78" s="11" t="str">
        <f>IF(C35&gt;4,"Firma (název) zpracovatele:"," ")</f>
        <v xml:space="preserve"> </v>
      </c>
      <c r="C78" s="7" t="str">
        <f t="shared" ref="C78:C83" si="4">IF(B78=" "," ","")</f>
        <v xml:space="preserve"> </v>
      </c>
      <c r="D78" s="3"/>
    </row>
    <row r="79" spans="1:4" x14ac:dyDescent="0.3">
      <c r="A79" s="2"/>
      <c r="B79" s="11" t="str">
        <f>IF(C35&gt;4,"se sídlem:"," ")</f>
        <v xml:space="preserve"> </v>
      </c>
      <c r="C79" s="7" t="str">
        <f t="shared" si="4"/>
        <v xml:space="preserve"> </v>
      </c>
      <c r="D79" s="3"/>
    </row>
    <row r="80" spans="1:4" x14ac:dyDescent="0.3">
      <c r="A80" s="2"/>
      <c r="B80" s="11" t="str">
        <f>IF(C35&gt;4,"IČ:"," ")</f>
        <v xml:space="preserve"> </v>
      </c>
      <c r="C80" s="7" t="str">
        <f t="shared" si="4"/>
        <v xml:space="preserve"> </v>
      </c>
      <c r="D80" s="3"/>
    </row>
    <row r="81" spans="1:4" x14ac:dyDescent="0.3">
      <c r="A81" s="2"/>
      <c r="B81" s="11" t="str">
        <f>IF(C35&gt;4,"odpovědná osoba:"," ")</f>
        <v xml:space="preserve"> </v>
      </c>
      <c r="C81" s="7" t="str">
        <f t="shared" si="4"/>
        <v xml:space="preserve"> </v>
      </c>
      <c r="D81" s="3"/>
    </row>
    <row r="82" spans="1:4" x14ac:dyDescent="0.3">
      <c r="A82" s="2"/>
      <c r="B82" s="11" t="str">
        <f>IF(C35&gt;4,"e-mail:"," ")</f>
        <v xml:space="preserve"> </v>
      </c>
      <c r="C82" s="7" t="str">
        <f t="shared" si="4"/>
        <v xml:space="preserve"> </v>
      </c>
      <c r="D82" s="3"/>
    </row>
    <row r="83" spans="1:4" x14ac:dyDescent="0.3">
      <c r="A83" s="2"/>
      <c r="B83" s="11" t="str">
        <f>IF(C35&gt;4,"telefon:"," ")</f>
        <v xml:space="preserve"> </v>
      </c>
      <c r="C83" s="7" t="str">
        <f t="shared" si="4"/>
        <v xml:space="preserve"> </v>
      </c>
      <c r="D83" s="3"/>
    </row>
    <row r="84" spans="1:4" x14ac:dyDescent="0.3">
      <c r="A84" s="2"/>
      <c r="B84" s="11" t="str">
        <f>IF(C35&gt;4,"Smlouva o zpracování OÚ:"," ")</f>
        <v xml:space="preserve"> </v>
      </c>
      <c r="C84" s="7" t="s">
        <v>6</v>
      </c>
      <c r="D84" s="3"/>
    </row>
    <row r="85" spans="1:4" x14ac:dyDescent="0.3">
      <c r="A85" s="2"/>
      <c r="B85" s="11" t="e">
        <f>IF(AND(C35&gt;4,C84=#REF!),"Právní předpis:"," ")</f>
        <v>#REF!</v>
      </c>
      <c r="C85" s="7" t="e">
        <f>IF(B85=" "," ","")</f>
        <v>#REF!</v>
      </c>
      <c r="D85" s="3"/>
    </row>
  </sheetData>
  <conditionalFormatting sqref="B38">
    <cfRule type="cellIs" dxfId="414" priority="114" operator="equal">
      <formula>" "</formula>
    </cfRule>
  </conditionalFormatting>
  <conditionalFormatting sqref="B40:C45 B39">
    <cfRule type="cellIs" dxfId="413" priority="109" operator="equal">
      <formula>" "</formula>
    </cfRule>
  </conditionalFormatting>
  <conditionalFormatting sqref="B35">
    <cfRule type="cellIs" dxfId="412" priority="107" operator="equal">
      <formula>" "</formula>
    </cfRule>
  </conditionalFormatting>
  <conditionalFormatting sqref="B37">
    <cfRule type="cellIs" dxfId="411" priority="106" operator="equal">
      <formula>" "</formula>
    </cfRule>
  </conditionalFormatting>
  <conditionalFormatting sqref="C40:C45">
    <cfRule type="cellIs" dxfId="410" priority="98" operator="equal">
      <formula>" "</formula>
    </cfRule>
    <cfRule type="cellIs" dxfId="409" priority="104" operator="equal">
      <formula>" "</formula>
    </cfRule>
  </conditionalFormatting>
  <conditionalFormatting sqref="C40">
    <cfRule type="cellIs" dxfId="408" priority="102" operator="equal">
      <formula>" "</formula>
    </cfRule>
  </conditionalFormatting>
  <conditionalFormatting sqref="C41">
    <cfRule type="cellIs" dxfId="407" priority="101" operator="equal">
      <formula>" "</formula>
    </cfRule>
  </conditionalFormatting>
  <conditionalFormatting sqref="C42">
    <cfRule type="cellIs" dxfId="406" priority="100" operator="equal">
      <formula>" "</formula>
    </cfRule>
  </conditionalFormatting>
  <conditionalFormatting sqref="C43">
    <cfRule type="cellIs" dxfId="405" priority="99" operator="equal">
      <formula>" "</formula>
    </cfRule>
  </conditionalFormatting>
  <conditionalFormatting sqref="C35">
    <cfRule type="expression" dxfId="404" priority="94">
      <formula>$B$35="Počet zpracovatelů:"</formula>
    </cfRule>
  </conditionalFormatting>
  <conditionalFormatting sqref="C44">
    <cfRule type="expression" dxfId="403" priority="93">
      <formula>$B$44="Smlouva o zpracování OÚ:"</formula>
    </cfRule>
  </conditionalFormatting>
  <conditionalFormatting sqref="B48:C48">
    <cfRule type="cellIs" dxfId="402" priority="92" operator="equal">
      <formula>" "</formula>
    </cfRule>
  </conditionalFormatting>
  <conditionalFormatting sqref="B49:C53 B55:C55 B54">
    <cfRule type="cellIs" dxfId="401" priority="91" operator="equal">
      <formula>" "</formula>
    </cfRule>
  </conditionalFormatting>
  <conditionalFormatting sqref="B47">
    <cfRule type="cellIs" dxfId="400" priority="90" operator="equal">
      <formula>" "</formula>
    </cfRule>
  </conditionalFormatting>
  <conditionalFormatting sqref="C48:C53 C55">
    <cfRule type="cellIs" dxfId="399" priority="83" operator="equal">
      <formula>" "</formula>
    </cfRule>
    <cfRule type="cellIs" dxfId="398" priority="89" operator="equal">
      <formula>" "</formula>
    </cfRule>
  </conditionalFormatting>
  <conditionalFormatting sqref="C49">
    <cfRule type="cellIs" dxfId="397" priority="88" operator="equal">
      <formula>" "</formula>
    </cfRule>
  </conditionalFormatting>
  <conditionalFormatting sqref="C50">
    <cfRule type="cellIs" dxfId="396" priority="87" operator="equal">
      <formula>" "</formula>
    </cfRule>
  </conditionalFormatting>
  <conditionalFormatting sqref="C51">
    <cfRule type="cellIs" dxfId="395" priority="86" operator="equal">
      <formula>" "</formula>
    </cfRule>
  </conditionalFormatting>
  <conditionalFormatting sqref="C52">
    <cfRule type="cellIs" dxfId="394" priority="85" operator="equal">
      <formula>" "</formula>
    </cfRule>
  </conditionalFormatting>
  <conditionalFormatting sqref="C53">
    <cfRule type="cellIs" dxfId="393" priority="84" operator="equal">
      <formula>" "</formula>
    </cfRule>
  </conditionalFormatting>
  <conditionalFormatting sqref="B58:C58">
    <cfRule type="cellIs" dxfId="392" priority="81" operator="equal">
      <formula>" "</formula>
    </cfRule>
  </conditionalFormatting>
  <conditionalFormatting sqref="B59:C65">
    <cfRule type="cellIs" dxfId="391" priority="80" operator="equal">
      <formula>" "</formula>
    </cfRule>
  </conditionalFormatting>
  <conditionalFormatting sqref="B57">
    <cfRule type="cellIs" dxfId="390" priority="79" operator="equal">
      <formula>" "</formula>
    </cfRule>
  </conditionalFormatting>
  <conditionalFormatting sqref="C58:C65">
    <cfRule type="cellIs" dxfId="389" priority="72" operator="equal">
      <formula>" "</formula>
    </cfRule>
    <cfRule type="cellIs" dxfId="388" priority="78" operator="equal">
      <formula>" "</formula>
    </cfRule>
  </conditionalFormatting>
  <conditionalFormatting sqref="C59">
    <cfRule type="cellIs" dxfId="387" priority="77" operator="equal">
      <formula>" "</formula>
    </cfRule>
  </conditionalFormatting>
  <conditionalFormatting sqref="C60">
    <cfRule type="cellIs" dxfId="386" priority="76" operator="equal">
      <formula>" "</formula>
    </cfRule>
  </conditionalFormatting>
  <conditionalFormatting sqref="C61">
    <cfRule type="cellIs" dxfId="385" priority="75" operator="equal">
      <formula>" "</formula>
    </cfRule>
  </conditionalFormatting>
  <conditionalFormatting sqref="C62">
    <cfRule type="cellIs" dxfId="384" priority="74" operator="equal">
      <formula>" "</formula>
    </cfRule>
  </conditionalFormatting>
  <conditionalFormatting sqref="C63">
    <cfRule type="cellIs" dxfId="383" priority="73" operator="equal">
      <formula>" "</formula>
    </cfRule>
  </conditionalFormatting>
  <conditionalFormatting sqref="C64">
    <cfRule type="expression" dxfId="382" priority="71">
      <formula>$B$64="Smlouva o zpracování OÚ:"</formula>
    </cfRule>
  </conditionalFormatting>
  <conditionalFormatting sqref="B68:C68">
    <cfRule type="cellIs" dxfId="381" priority="70" operator="equal">
      <formula>" "</formula>
    </cfRule>
  </conditionalFormatting>
  <conditionalFormatting sqref="B69:C75">
    <cfRule type="cellIs" dxfId="380" priority="69" operator="equal">
      <formula>" "</formula>
    </cfRule>
  </conditionalFormatting>
  <conditionalFormatting sqref="B67">
    <cfRule type="cellIs" dxfId="379" priority="68" operator="equal">
      <formula>" "</formula>
    </cfRule>
  </conditionalFormatting>
  <conditionalFormatting sqref="C68:C75">
    <cfRule type="cellIs" dxfId="378" priority="61" operator="equal">
      <formula>" "</formula>
    </cfRule>
    <cfRule type="cellIs" dxfId="377" priority="67" operator="equal">
      <formula>" "</formula>
    </cfRule>
  </conditionalFormatting>
  <conditionalFormatting sqref="C69">
    <cfRule type="cellIs" dxfId="376" priority="66" operator="equal">
      <formula>" "</formula>
    </cfRule>
  </conditionalFormatting>
  <conditionalFormatting sqref="C70">
    <cfRule type="cellIs" dxfId="375" priority="65" operator="equal">
      <formula>" "</formula>
    </cfRule>
  </conditionalFormatting>
  <conditionalFormatting sqref="C71">
    <cfRule type="cellIs" dxfId="374" priority="64" operator="equal">
      <formula>" "</formula>
    </cfRule>
  </conditionalFormatting>
  <conditionalFormatting sqref="C72">
    <cfRule type="cellIs" dxfId="373" priority="63" operator="equal">
      <formula>" "</formula>
    </cfRule>
  </conditionalFormatting>
  <conditionalFormatting sqref="C73">
    <cfRule type="cellIs" dxfId="372" priority="62" operator="equal">
      <formula>" "</formula>
    </cfRule>
  </conditionalFormatting>
  <conditionalFormatting sqref="C74">
    <cfRule type="expression" dxfId="371" priority="60">
      <formula>$B$74="Smlouva o zpracování OÚ:"</formula>
    </cfRule>
  </conditionalFormatting>
  <conditionalFormatting sqref="B78:C78">
    <cfRule type="cellIs" dxfId="370" priority="59" operator="equal">
      <formula>" "</formula>
    </cfRule>
  </conditionalFormatting>
  <conditionalFormatting sqref="B79:C85">
    <cfRule type="cellIs" dxfId="369" priority="58" operator="equal">
      <formula>" "</formula>
    </cfRule>
  </conditionalFormatting>
  <conditionalFormatting sqref="B77">
    <cfRule type="cellIs" dxfId="368" priority="57" operator="equal">
      <formula>" "</formula>
    </cfRule>
  </conditionalFormatting>
  <conditionalFormatting sqref="C78:C85">
    <cfRule type="cellIs" dxfId="367" priority="50" operator="equal">
      <formula>" "</formula>
    </cfRule>
    <cfRule type="cellIs" dxfId="366" priority="56" operator="equal">
      <formula>" "</formula>
    </cfRule>
  </conditionalFormatting>
  <conditionalFormatting sqref="C79">
    <cfRule type="cellIs" dxfId="365" priority="55" operator="equal">
      <formula>" "</formula>
    </cfRule>
  </conditionalFormatting>
  <conditionalFormatting sqref="C80">
    <cfRule type="cellIs" dxfId="364" priority="54" operator="equal">
      <formula>" "</formula>
    </cfRule>
  </conditionalFormatting>
  <conditionalFormatting sqref="C81">
    <cfRule type="cellIs" dxfId="363" priority="53" operator="equal">
      <formula>" "</formula>
    </cfRule>
  </conditionalFormatting>
  <conditionalFormatting sqref="C82">
    <cfRule type="cellIs" dxfId="362" priority="52" operator="equal">
      <formula>" "</formula>
    </cfRule>
  </conditionalFormatting>
  <conditionalFormatting sqref="C83">
    <cfRule type="cellIs" dxfId="361" priority="51" operator="equal">
      <formula>" "</formula>
    </cfRule>
  </conditionalFormatting>
  <conditionalFormatting sqref="C84">
    <cfRule type="expression" dxfId="360" priority="49">
      <formula>$B$84="Smlouva o zpracování OÚ:"</formula>
    </cfRule>
  </conditionalFormatting>
  <conditionalFormatting sqref="C54">
    <cfRule type="cellIs" dxfId="359" priority="48" operator="equal">
      <formula>" "</formula>
    </cfRule>
  </conditionalFormatting>
  <conditionalFormatting sqref="C54">
    <cfRule type="cellIs" dxfId="358" priority="46" operator="equal">
      <formula>" "</formula>
    </cfRule>
    <cfRule type="cellIs" dxfId="357" priority="47" operator="equal">
      <formula>" "</formula>
    </cfRule>
  </conditionalFormatting>
  <conditionalFormatting sqref="C54">
    <cfRule type="expression" dxfId="356" priority="45">
      <formula>$B$54="Smlouva o zpracování OÚ:"</formula>
    </cfRule>
  </conditionalFormatting>
  <conditionalFormatting sqref="C38">
    <cfRule type="cellIs" dxfId="355" priority="44" operator="equal">
      <formula>" "</formula>
    </cfRule>
  </conditionalFormatting>
  <conditionalFormatting sqref="C39">
    <cfRule type="cellIs" dxfId="354" priority="43" operator="equal">
      <formula>" "</formula>
    </cfRule>
  </conditionalFormatting>
  <conditionalFormatting sqref="C38:C39">
    <cfRule type="cellIs" dxfId="353" priority="40" operator="equal">
      <formula>" "</formula>
    </cfRule>
    <cfRule type="cellIs" dxfId="352" priority="42" operator="equal">
      <formula>" "</formula>
    </cfRule>
  </conditionalFormatting>
  <conditionalFormatting sqref="C39">
    <cfRule type="cellIs" dxfId="351" priority="41" operator="equal">
      <formula>" "</formula>
    </cfRule>
  </conditionalFormatting>
  <conditionalFormatting sqref="C22">
    <cfRule type="cellIs" dxfId="350" priority="38" operator="equal">
      <formula>"NEVÍM"</formula>
    </cfRule>
    <cfRule type="cellIs" dxfId="349" priority="39" operator="equal">
      <formula>"ANO"</formula>
    </cfRule>
  </conditionalFormatting>
  <conditionalFormatting sqref="C20">
    <cfRule type="expression" dxfId="348" priority="34">
      <formula>$B$20="      - jejich druh:"</formula>
    </cfRule>
  </conditionalFormatting>
  <conditionalFormatting sqref="C21">
    <cfRule type="expression" dxfId="347" priority="33">
      <formula>$B$20="      - jejich druh:"</formula>
    </cfRule>
  </conditionalFormatting>
  <conditionalFormatting sqref="C19">
    <cfRule type="cellIs" dxfId="346" priority="32" operator="equal">
      <formula>"NEVÍM"</formula>
    </cfRule>
  </conditionalFormatting>
  <conditionalFormatting sqref="C32">
    <cfRule type="cellIs" dxfId="345" priority="29" operator="equal">
      <formula>"NEVÍM"</formula>
    </cfRule>
    <cfRule type="cellIs" dxfId="344" priority="30" operator="equal">
      <formula>"ANO"</formula>
    </cfRule>
  </conditionalFormatting>
  <conditionalFormatting sqref="C29">
    <cfRule type="cellIs" dxfId="343" priority="26" operator="equal">
      <formula>"NEVÍM"</formula>
    </cfRule>
    <cfRule type="cellIs" dxfId="342" priority="27" operator="equal">
      <formula>"ANO"</formula>
    </cfRule>
  </conditionalFormatting>
  <conditionalFormatting sqref="C31">
    <cfRule type="expression" dxfId="341" priority="2">
      <formula>$C$30="NE"</formula>
    </cfRule>
  </conditionalFormatting>
  <conditionalFormatting sqref="B31">
    <cfRule type="expression" dxfId="340" priority="1">
      <formula>$C$30="NE"</formula>
    </cfRule>
  </conditionalFormatting>
  <conditionalFormatting sqref="C25">
    <cfRule type="cellIs" dxfId="339" priority="22" operator="equal">
      <formula>#REF!</formula>
    </cfRule>
    <cfRule type="cellIs" dxfId="338" priority="23" operator="equal">
      <formula>#REF!</formula>
    </cfRule>
  </conditionalFormatting>
  <conditionalFormatting sqref="C16">
    <cfRule type="cellIs" dxfId="337" priority="12" operator="equal">
      <formula>#REF!</formula>
    </cfRule>
    <cfRule type="cellIs" dxfId="336" priority="13" operator="equal">
      <formula>#REF!</formula>
    </cfRule>
    <cfRule type="cellIs" dxfId="335" priority="14" operator="equal">
      <formula>#REF!</formula>
    </cfRule>
    <cfRule type="cellIs" dxfId="334" priority="15" operator="equal">
      <formula>#REF!</formula>
    </cfRule>
  </conditionalFormatting>
  <conditionalFormatting sqref="C30">
    <cfRule type="cellIs" dxfId="333" priority="5" operator="equal">
      <formula>#REF!</formula>
    </cfRule>
  </conditionalFormatting>
  <conditionalFormatting sqref="C31">
    <cfRule type="cellIs" dxfId="332" priority="3" operator="equal">
      <formula>#REF!</formula>
    </cfRule>
    <cfRule type="cellIs" dxfId="331"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9 C22 C29:C34">
      <formula1>#REF!</formula1>
    </dataValidation>
    <dataValidation type="list" allowBlank="1" showInputMessage="1" showErrorMessage="1" sqref="C44 C54 C64 C74 C84">
      <formula1>#REF!</formula1>
    </dataValidation>
    <dataValidation type="list" allowBlank="1" showInputMessage="1" showErrorMessage="1" sqref="C15">
      <formula1>#REF!</formula1>
    </dataValidation>
    <dataValidation type="list" allowBlank="1" showInputMessage="1" showErrorMessage="1" sqref="C25">
      <formula1>#REF!</formula1>
    </dataValidation>
    <dataValidation type="list" allowBlank="1" showInputMessage="1" showErrorMessage="1" sqref="C16">
      <formula1>#REF!</formula1>
    </dataValidation>
  </dataValidations>
  <hyperlinks>
    <hyperlink ref="C7" r:id="rId1"/>
  </hyperlinks>
  <pageMargins left="0.7" right="0.7" top="0.78740157499999996" bottom="0.78740157499999996" header="0.3" footer="0.3"/>
  <pageSetup paperSize="9" orientation="landscape" horizontalDpi="0" verticalDpi="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workbookViewId="0">
      <selection activeCell="G20" sqref="G20"/>
    </sheetView>
  </sheetViews>
  <sheetFormatPr defaultColWidth="9.109375" defaultRowHeight="14.4" x14ac:dyDescent="0.3"/>
  <cols>
    <col min="1" max="1" width="3.33203125" style="1" customWidth="1"/>
    <col min="2" max="2" width="31.33203125" style="14" customWidth="1"/>
    <col min="3" max="3" width="65" style="1" customWidth="1"/>
    <col min="4" max="4" width="2.88671875" style="1" customWidth="1"/>
    <col min="5" max="16384" width="9.109375" style="1"/>
  </cols>
  <sheetData>
    <row r="1" spans="1:4" ht="15" x14ac:dyDescent="0.25">
      <c r="B1" s="10"/>
      <c r="C1" s="4"/>
    </row>
    <row r="2" spans="1:4" x14ac:dyDescent="0.3">
      <c r="A2" s="2"/>
      <c r="B2" s="11" t="s">
        <v>0</v>
      </c>
      <c r="C2" s="20" t="s">
        <v>44</v>
      </c>
      <c r="D2" s="3"/>
    </row>
    <row r="3" spans="1:4" x14ac:dyDescent="0.3">
      <c r="A3" s="2"/>
      <c r="B3" s="11" t="s">
        <v>5</v>
      </c>
      <c r="C3" s="6">
        <v>2</v>
      </c>
      <c r="D3" s="3"/>
    </row>
    <row r="4" spans="1:4" x14ac:dyDescent="0.3">
      <c r="A4" s="2"/>
      <c r="B4" s="11" t="s">
        <v>1</v>
      </c>
      <c r="C4" s="7" t="s">
        <v>33</v>
      </c>
      <c r="D4" s="3"/>
    </row>
    <row r="5" spans="1:4" x14ac:dyDescent="0.3">
      <c r="A5" s="2"/>
      <c r="B5" s="11" t="s">
        <v>2</v>
      </c>
      <c r="C5" s="7"/>
      <c r="D5" s="3"/>
    </row>
    <row r="6" spans="1:4" x14ac:dyDescent="0.3">
      <c r="A6" s="2"/>
      <c r="B6" s="11" t="s">
        <v>12</v>
      </c>
      <c r="C6" s="7" t="s">
        <v>34</v>
      </c>
      <c r="D6" s="3"/>
    </row>
    <row r="7" spans="1:4" ht="15" x14ac:dyDescent="0.25">
      <c r="A7" s="2"/>
      <c r="B7" s="11" t="s">
        <v>13</v>
      </c>
      <c r="C7" s="17" t="s">
        <v>35</v>
      </c>
      <c r="D7" s="3"/>
    </row>
    <row r="8" spans="1:4" ht="15" x14ac:dyDescent="0.25">
      <c r="A8" s="2"/>
      <c r="B8" s="11" t="s">
        <v>14</v>
      </c>
      <c r="C8" s="18" t="s">
        <v>36</v>
      </c>
      <c r="D8" s="3"/>
    </row>
    <row r="9" spans="1:4" x14ac:dyDescent="0.3">
      <c r="A9" s="2"/>
      <c r="B9" s="11" t="s">
        <v>18</v>
      </c>
      <c r="C9" s="7" t="s">
        <v>61</v>
      </c>
      <c r="D9" s="3"/>
    </row>
    <row r="10" spans="1:4" x14ac:dyDescent="0.3">
      <c r="A10" s="2"/>
      <c r="B10" s="11" t="s">
        <v>19</v>
      </c>
      <c r="C10" s="7" t="s">
        <v>64</v>
      </c>
      <c r="D10" s="3"/>
    </row>
    <row r="11" spans="1:4" ht="15" x14ac:dyDescent="0.25">
      <c r="B11" s="12"/>
      <c r="C11" s="5"/>
    </row>
    <row r="12" spans="1:4" x14ac:dyDescent="0.3">
      <c r="A12" s="2"/>
      <c r="B12" s="11" t="s">
        <v>7</v>
      </c>
      <c r="C12" s="15">
        <v>12000</v>
      </c>
      <c r="D12" s="3"/>
    </row>
    <row r="13" spans="1:4" x14ac:dyDescent="0.3">
      <c r="A13" s="2"/>
      <c r="B13" s="11" t="s">
        <v>11</v>
      </c>
      <c r="C13" s="7"/>
      <c r="D13" s="3"/>
    </row>
    <row r="14" spans="1:4" x14ac:dyDescent="0.3">
      <c r="A14" s="2"/>
      <c r="B14" s="11" t="s">
        <v>17</v>
      </c>
      <c r="C14" s="7" t="s">
        <v>37</v>
      </c>
      <c r="D14" s="3"/>
    </row>
    <row r="15" spans="1:4" x14ac:dyDescent="0.3">
      <c r="A15" s="2"/>
      <c r="B15" s="11" t="s">
        <v>15</v>
      </c>
      <c r="C15" s="7" t="s">
        <v>16</v>
      </c>
      <c r="D15" s="3"/>
    </row>
    <row r="16" spans="1:4" x14ac:dyDescent="0.3">
      <c r="A16" s="2"/>
      <c r="B16" s="11" t="s">
        <v>27</v>
      </c>
      <c r="C16" s="7"/>
      <c r="D16" s="3"/>
    </row>
    <row r="17" spans="1:4" x14ac:dyDescent="0.3">
      <c r="A17" s="2"/>
      <c r="B17" s="11" t="s">
        <v>8</v>
      </c>
      <c r="C17" s="19" t="s">
        <v>45</v>
      </c>
      <c r="D17" s="3"/>
    </row>
    <row r="18" spans="1:4" ht="26.4" x14ac:dyDescent="0.3">
      <c r="A18" s="2"/>
      <c r="B18" s="11" t="s">
        <v>21</v>
      </c>
      <c r="C18" s="19" t="s">
        <v>46</v>
      </c>
      <c r="D18" s="3"/>
    </row>
    <row r="19" spans="1:4" x14ac:dyDescent="0.3">
      <c r="A19" s="2"/>
      <c r="B19" s="11" t="s">
        <v>9</v>
      </c>
      <c r="C19" s="7"/>
      <c r="D19" s="3"/>
    </row>
    <row r="20" spans="1:4" ht="15" x14ac:dyDescent="0.25">
      <c r="A20" s="2"/>
      <c r="B20" s="11" t="str">
        <f>IF(C19="ANO","      - jejich druh:","")</f>
        <v/>
      </c>
      <c r="C20" s="5"/>
      <c r="D20" s="3"/>
    </row>
    <row r="21" spans="1:4" ht="15" x14ac:dyDescent="0.25">
      <c r="A21" s="2"/>
      <c r="B21" s="11" t="str">
        <f>IF(C19="ANO","      - zákonnost zpracování:","")</f>
        <v/>
      </c>
      <c r="C21" s="5"/>
      <c r="D21" s="3"/>
    </row>
    <row r="22" spans="1:4" x14ac:dyDescent="0.3">
      <c r="A22" s="2"/>
      <c r="B22" s="11" t="s">
        <v>10</v>
      </c>
      <c r="C22" s="7"/>
      <c r="D22" s="3"/>
    </row>
    <row r="23" spans="1:4" x14ac:dyDescent="0.3">
      <c r="A23" s="2"/>
      <c r="B23" s="16" t="s">
        <v>22</v>
      </c>
      <c r="C23" s="7" t="s">
        <v>62</v>
      </c>
      <c r="D23" s="3"/>
    </row>
    <row r="24" spans="1:4" x14ac:dyDescent="0.3">
      <c r="A24" s="2"/>
      <c r="B24" s="16" t="s">
        <v>23</v>
      </c>
      <c r="C24" s="7" t="s">
        <v>63</v>
      </c>
      <c r="D24" s="3"/>
    </row>
    <row r="25" spans="1:4" x14ac:dyDescent="0.3">
      <c r="A25" s="2"/>
      <c r="B25" s="16" t="s">
        <v>26</v>
      </c>
      <c r="C25" s="7"/>
      <c r="D25" s="3"/>
    </row>
    <row r="26" spans="1:4" x14ac:dyDescent="0.3">
      <c r="A26" s="2"/>
      <c r="B26" s="16" t="s">
        <v>28</v>
      </c>
      <c r="C26" s="7" t="s">
        <v>40</v>
      </c>
      <c r="D26" s="3"/>
    </row>
    <row r="27" spans="1:4" ht="43.2" x14ac:dyDescent="0.3">
      <c r="A27" s="2"/>
      <c r="B27" s="11" t="s">
        <v>29</v>
      </c>
      <c r="C27" s="7" t="s">
        <v>41</v>
      </c>
      <c r="D27" s="3"/>
    </row>
    <row r="28" spans="1:4" x14ac:dyDescent="0.3">
      <c r="A28" s="2"/>
      <c r="B28" s="11" t="s">
        <v>24</v>
      </c>
      <c r="C28" s="7" t="s">
        <v>48</v>
      </c>
      <c r="D28" s="3"/>
    </row>
    <row r="29" spans="1:4" x14ac:dyDescent="0.3">
      <c r="A29" s="2"/>
      <c r="B29" s="11" t="s">
        <v>25</v>
      </c>
      <c r="C29" s="7" t="s">
        <v>43</v>
      </c>
      <c r="D29" s="3"/>
    </row>
    <row r="30" spans="1:4" x14ac:dyDescent="0.3">
      <c r="A30" s="2"/>
      <c r="B30" s="11" t="s">
        <v>30</v>
      </c>
      <c r="C30" s="7" t="s">
        <v>43</v>
      </c>
      <c r="D30" s="3"/>
    </row>
    <row r="31" spans="1:4" x14ac:dyDescent="0.3">
      <c r="A31" s="2"/>
      <c r="B31" s="11" t="s">
        <v>31</v>
      </c>
      <c r="C31" s="7" t="s">
        <v>4</v>
      </c>
      <c r="D31" s="3"/>
    </row>
    <row r="32" spans="1:4" x14ac:dyDescent="0.3">
      <c r="A32" s="2"/>
      <c r="B32" s="11" t="s">
        <v>20</v>
      </c>
      <c r="C32" s="7" t="s">
        <v>43</v>
      </c>
      <c r="D32" s="3"/>
    </row>
    <row r="33" spans="1:4" ht="6.75" customHeight="1" x14ac:dyDescent="0.3">
      <c r="B33" s="12"/>
      <c r="C33" s="5"/>
    </row>
    <row r="34" spans="1:4" x14ac:dyDescent="0.3">
      <c r="A34" s="2"/>
      <c r="B34" s="11" t="s">
        <v>3</v>
      </c>
      <c r="C34" s="8" t="s">
        <v>4</v>
      </c>
      <c r="D34" s="3"/>
    </row>
    <row r="35" spans="1:4" x14ac:dyDescent="0.3">
      <c r="A35" s="2"/>
      <c r="B35" s="13" t="str">
        <f>IF(C34="ANO","Počet zpracovatelů:"," ")</f>
        <v xml:space="preserve"> </v>
      </c>
      <c r="C35" s="9">
        <v>3</v>
      </c>
      <c r="D35" s="3"/>
    </row>
    <row r="36" spans="1:4" ht="6.75" customHeight="1" x14ac:dyDescent="0.3">
      <c r="B36" s="12"/>
      <c r="C36" s="5">
        <v>3</v>
      </c>
    </row>
    <row r="37" spans="1:4" x14ac:dyDescent="0.3">
      <c r="B37" s="11" t="str">
        <f>IF(C35&gt;0,"ZPRACOVATEL 1"," ")</f>
        <v>ZPRACOVATEL 1</v>
      </c>
      <c r="C37" s="5"/>
    </row>
    <row r="38" spans="1:4" x14ac:dyDescent="0.3">
      <c r="A38" s="2"/>
      <c r="B38" s="11" t="str">
        <f>IF(C35&gt;0,"Firma (název) zpracovatele:"," ")</f>
        <v>Firma (název) zpracovatele:</v>
      </c>
      <c r="C38" s="7"/>
      <c r="D38" s="3"/>
    </row>
    <row r="39" spans="1:4" x14ac:dyDescent="0.3">
      <c r="A39" s="2"/>
      <c r="B39" s="11" t="str">
        <f>IF(C35&gt;0,"se sídlem:"," ")</f>
        <v>se sídlem:</v>
      </c>
      <c r="C39" s="7" t="str">
        <f t="shared" ref="C39:C43" si="0">IF(B39=" "," ","")</f>
        <v/>
      </c>
      <c r="D39" s="3"/>
    </row>
    <row r="40" spans="1:4" x14ac:dyDescent="0.3">
      <c r="A40" s="2"/>
      <c r="B40" s="11" t="str">
        <f>IF(C35&gt;0,"IČ:"," ")</f>
        <v>IČ:</v>
      </c>
      <c r="C40" s="7" t="str">
        <f t="shared" si="0"/>
        <v/>
      </c>
      <c r="D40" s="3"/>
    </row>
    <row r="41" spans="1:4" x14ac:dyDescent="0.3">
      <c r="A41" s="2"/>
      <c r="B41" s="11" t="str">
        <f>IF(C35&gt;0,"odpovědná osoba:"," ")</f>
        <v>odpovědná osoba:</v>
      </c>
      <c r="C41" s="7" t="str">
        <f t="shared" si="0"/>
        <v/>
      </c>
      <c r="D41" s="3"/>
    </row>
    <row r="42" spans="1:4" x14ac:dyDescent="0.3">
      <c r="A42" s="2"/>
      <c r="B42" s="11" t="str">
        <f>IF(C35&gt;0,"e-mail:"," ")</f>
        <v>e-mail:</v>
      </c>
      <c r="C42" s="7" t="str">
        <f t="shared" si="0"/>
        <v/>
      </c>
      <c r="D42" s="3"/>
    </row>
    <row r="43" spans="1:4" x14ac:dyDescent="0.3">
      <c r="A43" s="2"/>
      <c r="B43" s="11" t="str">
        <f>IF(C35&gt;0,"telefon:"," ")</f>
        <v>telefon:</v>
      </c>
      <c r="C43" s="7" t="str">
        <f t="shared" si="0"/>
        <v/>
      </c>
      <c r="D43" s="3"/>
    </row>
    <row r="44" spans="1:4" x14ac:dyDescent="0.3">
      <c r="A44" s="2"/>
      <c r="B44" s="11" t="str">
        <f>IF(C35&gt;0,"Smlouva o zpracování OÚ:"," ")</f>
        <v>Smlouva o zpracování OÚ:</v>
      </c>
      <c r="C44" s="7" t="s">
        <v>6</v>
      </c>
      <c r="D44" s="3"/>
    </row>
    <row r="45" spans="1:4" x14ac:dyDescent="0.3">
      <c r="A45" s="2"/>
      <c r="B45" s="11" t="e">
        <f>IF(AND(C35&gt;0,C44=#REF!),"Právní předpis:"," ")</f>
        <v>#REF!</v>
      </c>
      <c r="C45" s="7" t="e">
        <f>IF(B45=" "," ","")</f>
        <v>#REF!</v>
      </c>
      <c r="D45" s="3"/>
    </row>
    <row r="46" spans="1:4" ht="6.75" customHeight="1" x14ac:dyDescent="0.3">
      <c r="B46" s="12"/>
      <c r="C46" s="5">
        <v>3</v>
      </c>
    </row>
    <row r="47" spans="1:4" x14ac:dyDescent="0.3">
      <c r="B47" s="11" t="str">
        <f>IF(C35&gt;1,"ZPRACOVATEL 2"," ")</f>
        <v>ZPRACOVATEL 2</v>
      </c>
      <c r="C47" s="5"/>
    </row>
    <row r="48" spans="1:4" x14ac:dyDescent="0.3">
      <c r="A48" s="2"/>
      <c r="B48" s="11" t="str">
        <f>IF(C35&gt;1,"Firma (název) zpracovatele:"," ")</f>
        <v>Firma (název) zpracovatele:</v>
      </c>
      <c r="C48" s="7" t="str">
        <f t="shared" ref="C48:C53" si="1">IF(B48=" "," ","")</f>
        <v/>
      </c>
      <c r="D48" s="3"/>
    </row>
    <row r="49" spans="1:4" x14ac:dyDescent="0.3">
      <c r="A49" s="2"/>
      <c r="B49" s="11" t="str">
        <f>IF(C35&gt;1,"se sídlem:"," ")</f>
        <v>se sídlem:</v>
      </c>
      <c r="C49" s="7" t="str">
        <f t="shared" si="1"/>
        <v/>
      </c>
      <c r="D49" s="3"/>
    </row>
    <row r="50" spans="1:4" x14ac:dyDescent="0.3">
      <c r="A50" s="2"/>
      <c r="B50" s="11" t="str">
        <f>IF(C35&gt;1,"IČ:"," ")</f>
        <v>IČ:</v>
      </c>
      <c r="C50" s="7" t="str">
        <f t="shared" si="1"/>
        <v/>
      </c>
      <c r="D50" s="3"/>
    </row>
    <row r="51" spans="1:4" x14ac:dyDescent="0.3">
      <c r="A51" s="2"/>
      <c r="B51" s="11" t="str">
        <f>IF(C35&gt;1,"odpovědná osoba:"," ")</f>
        <v>odpovědná osoba:</v>
      </c>
      <c r="C51" s="7" t="str">
        <f t="shared" si="1"/>
        <v/>
      </c>
      <c r="D51" s="3"/>
    </row>
    <row r="52" spans="1:4" x14ac:dyDescent="0.3">
      <c r="A52" s="2"/>
      <c r="B52" s="11" t="str">
        <f>IF(C35&gt;1,"e-mail:"," ")</f>
        <v>e-mail:</v>
      </c>
      <c r="C52" s="7" t="str">
        <f t="shared" si="1"/>
        <v/>
      </c>
      <c r="D52" s="3"/>
    </row>
    <row r="53" spans="1:4" x14ac:dyDescent="0.3">
      <c r="A53" s="2"/>
      <c r="B53" s="11" t="str">
        <f>IF(C35&gt;1,"telefon:"," ")</f>
        <v>telefon:</v>
      </c>
      <c r="C53" s="7" t="str">
        <f t="shared" si="1"/>
        <v/>
      </c>
      <c r="D53" s="3"/>
    </row>
    <row r="54" spans="1:4" x14ac:dyDescent="0.3">
      <c r="A54" s="2"/>
      <c r="B54" s="11" t="str">
        <f>IF(C35&gt;1,"Smlouva o zpracování OÚ:"," ")</f>
        <v>Smlouva o zpracování OÚ:</v>
      </c>
      <c r="C54" s="7" t="s">
        <v>6</v>
      </c>
      <c r="D54" s="3"/>
    </row>
    <row r="55" spans="1:4" x14ac:dyDescent="0.3">
      <c r="A55" s="2"/>
      <c r="B55" s="11" t="e">
        <f>IF(AND(C35&gt;1,C54=#REF!),"Právní předpis:"," ")</f>
        <v>#REF!</v>
      </c>
      <c r="C55" s="7" t="e">
        <f>IF(B55=" "," ","")</f>
        <v>#REF!</v>
      </c>
      <c r="D55" s="3"/>
    </row>
    <row r="56" spans="1:4" ht="6.75" customHeight="1" x14ac:dyDescent="0.3">
      <c r="B56" s="12"/>
      <c r="C56" s="5">
        <v>3</v>
      </c>
    </row>
    <row r="57" spans="1:4" x14ac:dyDescent="0.3">
      <c r="B57" s="11" t="str">
        <f>IF(C35&gt;2,"ZPRACOVATEL 3"," ")</f>
        <v>ZPRACOVATEL 3</v>
      </c>
      <c r="C57" s="5"/>
    </row>
    <row r="58" spans="1:4" x14ac:dyDescent="0.3">
      <c r="A58" s="2"/>
      <c r="B58" s="11" t="str">
        <f>IF(C35&gt;2,"Firma (název) zpracovatele:"," ")</f>
        <v>Firma (název) zpracovatele:</v>
      </c>
      <c r="C58" s="7" t="str">
        <f t="shared" ref="C58:C63" si="2">IF(B58=" "," ","")</f>
        <v/>
      </c>
      <c r="D58" s="3"/>
    </row>
    <row r="59" spans="1:4" x14ac:dyDescent="0.3">
      <c r="A59" s="2"/>
      <c r="B59" s="11" t="str">
        <f>IF(C35&gt;2,"se sídlem:"," ")</f>
        <v>se sídlem:</v>
      </c>
      <c r="C59" s="7" t="str">
        <f t="shared" si="2"/>
        <v/>
      </c>
      <c r="D59" s="3"/>
    </row>
    <row r="60" spans="1:4" x14ac:dyDescent="0.3">
      <c r="A60" s="2"/>
      <c r="B60" s="11" t="str">
        <f>IF(C35&gt;2,"IČ:"," ")</f>
        <v>IČ:</v>
      </c>
      <c r="C60" s="7" t="str">
        <f t="shared" si="2"/>
        <v/>
      </c>
      <c r="D60" s="3"/>
    </row>
    <row r="61" spans="1:4" x14ac:dyDescent="0.3">
      <c r="A61" s="2"/>
      <c r="B61" s="11" t="str">
        <f>IF(C35&gt;2,"odpovědná osoba:"," ")</f>
        <v>odpovědná osoba:</v>
      </c>
      <c r="C61" s="7" t="str">
        <f t="shared" si="2"/>
        <v/>
      </c>
      <c r="D61" s="3"/>
    </row>
    <row r="62" spans="1:4" x14ac:dyDescent="0.3">
      <c r="A62" s="2"/>
      <c r="B62" s="11" t="str">
        <f>IF(C35&gt;2,"e-mail:"," ")</f>
        <v>e-mail:</v>
      </c>
      <c r="C62" s="7" t="str">
        <f t="shared" si="2"/>
        <v/>
      </c>
      <c r="D62" s="3"/>
    </row>
    <row r="63" spans="1:4" x14ac:dyDescent="0.3">
      <c r="A63" s="2"/>
      <c r="B63" s="11" t="str">
        <f>IF(C35&gt;2,"telefon:"," ")</f>
        <v>telefon:</v>
      </c>
      <c r="C63" s="7" t="str">
        <f t="shared" si="2"/>
        <v/>
      </c>
      <c r="D63" s="3"/>
    </row>
    <row r="64" spans="1:4" x14ac:dyDescent="0.3">
      <c r="A64" s="2"/>
      <c r="B64" s="11" t="str">
        <f>IF(C35&gt;2,"Smlouva o zpracování OÚ:"," ")</f>
        <v>Smlouva o zpracování OÚ:</v>
      </c>
      <c r="C64" s="7" t="s">
        <v>6</v>
      </c>
      <c r="D64" s="3"/>
    </row>
    <row r="65" spans="1:4" x14ac:dyDescent="0.3">
      <c r="A65" s="2"/>
      <c r="B65" s="11" t="e">
        <f>IF(AND(C35&gt;2,C64=#REF!),"Právní předpis:"," ")</f>
        <v>#REF!</v>
      </c>
      <c r="C65" s="7" t="e">
        <f>IF(B65=" "," ","")</f>
        <v>#REF!</v>
      </c>
      <c r="D65" s="3"/>
    </row>
    <row r="66" spans="1:4" ht="6.75" customHeight="1" x14ac:dyDescent="0.3">
      <c r="B66" s="12"/>
      <c r="C66" s="5">
        <v>3</v>
      </c>
    </row>
    <row r="67" spans="1:4" x14ac:dyDescent="0.3">
      <c r="B67" s="11" t="str">
        <f>IF(C35&gt;3,"ZPRACOVATEL 4"," ")</f>
        <v xml:space="preserve"> </v>
      </c>
      <c r="C67" s="5"/>
    </row>
    <row r="68" spans="1:4" x14ac:dyDescent="0.3">
      <c r="A68" s="2"/>
      <c r="B68" s="11" t="str">
        <f>IF(C35&gt;3,"Firma (název) zpracovatele:"," ")</f>
        <v xml:space="preserve"> </v>
      </c>
      <c r="C68" s="7" t="str">
        <f t="shared" ref="C68:C73" si="3">IF(B68=" "," ","")</f>
        <v xml:space="preserve"> </v>
      </c>
      <c r="D68" s="3"/>
    </row>
    <row r="69" spans="1:4" x14ac:dyDescent="0.3">
      <c r="A69" s="2"/>
      <c r="B69" s="11" t="str">
        <f>IF(C35&gt;3,"se sídlem:"," ")</f>
        <v xml:space="preserve"> </v>
      </c>
      <c r="C69" s="7" t="str">
        <f t="shared" si="3"/>
        <v xml:space="preserve"> </v>
      </c>
      <c r="D69" s="3"/>
    </row>
    <row r="70" spans="1:4" x14ac:dyDescent="0.3">
      <c r="A70" s="2"/>
      <c r="B70" s="11" t="str">
        <f>IF(C35&gt;3,"IČ:"," ")</f>
        <v xml:space="preserve"> </v>
      </c>
      <c r="C70" s="7" t="str">
        <f t="shared" si="3"/>
        <v xml:space="preserve"> </v>
      </c>
      <c r="D70" s="3"/>
    </row>
    <row r="71" spans="1:4" x14ac:dyDescent="0.3">
      <c r="A71" s="2"/>
      <c r="B71" s="11" t="str">
        <f>IF(C35&gt;3,"odpovědná osoba:"," ")</f>
        <v xml:space="preserve"> </v>
      </c>
      <c r="C71" s="7" t="str">
        <f t="shared" si="3"/>
        <v xml:space="preserve"> </v>
      </c>
      <c r="D71" s="3"/>
    </row>
    <row r="72" spans="1:4" x14ac:dyDescent="0.3">
      <c r="A72" s="2"/>
      <c r="B72" s="11" t="str">
        <f>IF(C35&gt;3,"e-mail:"," ")</f>
        <v xml:space="preserve"> </v>
      </c>
      <c r="C72" s="7" t="str">
        <f t="shared" si="3"/>
        <v xml:space="preserve"> </v>
      </c>
      <c r="D72" s="3"/>
    </row>
    <row r="73" spans="1:4" x14ac:dyDescent="0.3">
      <c r="A73" s="2"/>
      <c r="B73" s="11" t="str">
        <f>IF(C35&gt;3,"telefon:"," ")</f>
        <v xml:space="preserve"> </v>
      </c>
      <c r="C73" s="7" t="str">
        <f t="shared" si="3"/>
        <v xml:space="preserve"> </v>
      </c>
      <c r="D73" s="3"/>
    </row>
    <row r="74" spans="1:4" x14ac:dyDescent="0.3">
      <c r="A74" s="2"/>
      <c r="B74" s="11" t="str">
        <f>IF(C35&gt;3,"Smlouva o zpracování OÚ:"," ")</f>
        <v xml:space="preserve"> </v>
      </c>
      <c r="C74" s="7" t="s">
        <v>6</v>
      </c>
      <c r="D74" s="3"/>
    </row>
    <row r="75" spans="1:4" x14ac:dyDescent="0.3">
      <c r="A75" s="2"/>
      <c r="B75" s="11" t="e">
        <f>IF(AND(C35&gt;3,C74=#REF!),"Právní předpis:"," ")</f>
        <v>#REF!</v>
      </c>
      <c r="C75" s="7" t="e">
        <f>IF(B75=" "," ","")</f>
        <v>#REF!</v>
      </c>
      <c r="D75" s="3"/>
    </row>
    <row r="76" spans="1:4" ht="6.75" customHeight="1" x14ac:dyDescent="0.3">
      <c r="B76" s="12"/>
      <c r="C76" s="5">
        <v>3</v>
      </c>
    </row>
    <row r="77" spans="1:4" x14ac:dyDescent="0.3">
      <c r="B77" s="11" t="str">
        <f>IF(C35&gt;4,"ZPRACOVATEL 5"," ")</f>
        <v xml:space="preserve"> </v>
      </c>
      <c r="C77" s="5"/>
    </row>
    <row r="78" spans="1:4" x14ac:dyDescent="0.3">
      <c r="A78" s="2"/>
      <c r="B78" s="11" t="str">
        <f>IF(C35&gt;4,"Firma (název) zpracovatele:"," ")</f>
        <v xml:space="preserve"> </v>
      </c>
      <c r="C78" s="7" t="str">
        <f t="shared" ref="C78:C83" si="4">IF(B78=" "," ","")</f>
        <v xml:space="preserve"> </v>
      </c>
      <c r="D78" s="3"/>
    </row>
    <row r="79" spans="1:4" x14ac:dyDescent="0.3">
      <c r="A79" s="2"/>
      <c r="B79" s="11" t="str">
        <f>IF(C35&gt;4,"se sídlem:"," ")</f>
        <v xml:space="preserve"> </v>
      </c>
      <c r="C79" s="7" t="str">
        <f t="shared" si="4"/>
        <v xml:space="preserve"> </v>
      </c>
      <c r="D79" s="3"/>
    </row>
    <row r="80" spans="1:4" x14ac:dyDescent="0.3">
      <c r="A80" s="2"/>
      <c r="B80" s="11" t="str">
        <f>IF(C35&gt;4,"IČ:"," ")</f>
        <v xml:space="preserve"> </v>
      </c>
      <c r="C80" s="7" t="str">
        <f t="shared" si="4"/>
        <v xml:space="preserve"> </v>
      </c>
      <c r="D80" s="3"/>
    </row>
    <row r="81" spans="1:4" x14ac:dyDescent="0.3">
      <c r="A81" s="2"/>
      <c r="B81" s="11" t="str">
        <f>IF(C35&gt;4,"odpovědná osoba:"," ")</f>
        <v xml:space="preserve"> </v>
      </c>
      <c r="C81" s="7" t="str">
        <f t="shared" si="4"/>
        <v xml:space="preserve"> </v>
      </c>
      <c r="D81" s="3"/>
    </row>
    <row r="82" spans="1:4" x14ac:dyDescent="0.3">
      <c r="A82" s="2"/>
      <c r="B82" s="11" t="str">
        <f>IF(C35&gt;4,"e-mail:"," ")</f>
        <v xml:space="preserve"> </v>
      </c>
      <c r="C82" s="7" t="str">
        <f t="shared" si="4"/>
        <v xml:space="preserve"> </v>
      </c>
      <c r="D82" s="3"/>
    </row>
    <row r="83" spans="1:4" x14ac:dyDescent="0.3">
      <c r="A83" s="2"/>
      <c r="B83" s="11" t="str">
        <f>IF(C35&gt;4,"telefon:"," ")</f>
        <v xml:space="preserve"> </v>
      </c>
      <c r="C83" s="7" t="str">
        <f t="shared" si="4"/>
        <v xml:space="preserve"> </v>
      </c>
      <c r="D83" s="3"/>
    </row>
    <row r="84" spans="1:4" x14ac:dyDescent="0.3">
      <c r="A84" s="2"/>
      <c r="B84" s="11" t="str">
        <f>IF(C35&gt;4,"Smlouva o zpracování OÚ:"," ")</f>
        <v xml:space="preserve"> </v>
      </c>
      <c r="C84" s="7" t="s">
        <v>6</v>
      </c>
      <c r="D84" s="3"/>
    </row>
    <row r="85" spans="1:4" x14ac:dyDescent="0.3">
      <c r="A85" s="2"/>
      <c r="B85" s="11" t="e">
        <f>IF(AND(C35&gt;4,C84=#REF!),"Právní předpis:"," ")</f>
        <v>#REF!</v>
      </c>
      <c r="C85" s="7" t="e">
        <f>IF(B85=" "," ","")</f>
        <v>#REF!</v>
      </c>
      <c r="D85" s="3"/>
    </row>
  </sheetData>
  <conditionalFormatting sqref="B38">
    <cfRule type="cellIs" dxfId="330" priority="84" operator="equal">
      <formula>" "</formula>
    </cfRule>
  </conditionalFormatting>
  <conditionalFormatting sqref="B40:C45 B39">
    <cfRule type="cellIs" dxfId="329" priority="83" operator="equal">
      <formula>" "</formula>
    </cfRule>
  </conditionalFormatting>
  <conditionalFormatting sqref="B35">
    <cfRule type="cellIs" dxfId="328" priority="82" operator="equal">
      <formula>" "</formula>
    </cfRule>
  </conditionalFormatting>
  <conditionalFormatting sqref="B37">
    <cfRule type="cellIs" dxfId="327" priority="81" operator="equal">
      <formula>" "</formula>
    </cfRule>
  </conditionalFormatting>
  <conditionalFormatting sqref="C40:C45">
    <cfRule type="cellIs" dxfId="326" priority="75" operator="equal">
      <formula>" "</formula>
    </cfRule>
    <cfRule type="cellIs" dxfId="325" priority="80" operator="equal">
      <formula>" "</formula>
    </cfRule>
  </conditionalFormatting>
  <conditionalFormatting sqref="C40">
    <cfRule type="cellIs" dxfId="324" priority="79" operator="equal">
      <formula>" "</formula>
    </cfRule>
  </conditionalFormatting>
  <conditionalFormatting sqref="C41">
    <cfRule type="cellIs" dxfId="323" priority="78" operator="equal">
      <formula>" "</formula>
    </cfRule>
  </conditionalFormatting>
  <conditionalFormatting sqref="C42">
    <cfRule type="cellIs" dxfId="322" priority="77" operator="equal">
      <formula>" "</formula>
    </cfRule>
  </conditionalFormatting>
  <conditionalFormatting sqref="C43">
    <cfRule type="cellIs" dxfId="321" priority="76" operator="equal">
      <formula>" "</formula>
    </cfRule>
  </conditionalFormatting>
  <conditionalFormatting sqref="C35">
    <cfRule type="expression" dxfId="320" priority="74">
      <formula>$B$35="Počet zpracovatelů:"</formula>
    </cfRule>
  </conditionalFormatting>
  <conditionalFormatting sqref="C44">
    <cfRule type="expression" dxfId="319" priority="73">
      <formula>$B$44="Smlouva o zpracování OÚ:"</formula>
    </cfRule>
  </conditionalFormatting>
  <conditionalFormatting sqref="B48:C48">
    <cfRule type="cellIs" dxfId="318" priority="72" operator="equal">
      <formula>" "</formula>
    </cfRule>
  </conditionalFormatting>
  <conditionalFormatting sqref="B49:C53 B55:C55 B54">
    <cfRule type="cellIs" dxfId="317" priority="71" operator="equal">
      <formula>" "</formula>
    </cfRule>
  </conditionalFormatting>
  <conditionalFormatting sqref="B47">
    <cfRule type="cellIs" dxfId="316" priority="70" operator="equal">
      <formula>" "</formula>
    </cfRule>
  </conditionalFormatting>
  <conditionalFormatting sqref="C48:C53 C55">
    <cfRule type="cellIs" dxfId="315" priority="63" operator="equal">
      <formula>" "</formula>
    </cfRule>
    <cfRule type="cellIs" dxfId="314" priority="69" operator="equal">
      <formula>" "</formula>
    </cfRule>
  </conditionalFormatting>
  <conditionalFormatting sqref="C49">
    <cfRule type="cellIs" dxfId="313" priority="68" operator="equal">
      <formula>" "</formula>
    </cfRule>
  </conditionalFormatting>
  <conditionalFormatting sqref="C50">
    <cfRule type="cellIs" dxfId="312" priority="67" operator="equal">
      <formula>" "</formula>
    </cfRule>
  </conditionalFormatting>
  <conditionalFormatting sqref="C51">
    <cfRule type="cellIs" dxfId="311" priority="66" operator="equal">
      <formula>" "</formula>
    </cfRule>
  </conditionalFormatting>
  <conditionalFormatting sqref="C52">
    <cfRule type="cellIs" dxfId="310" priority="65" operator="equal">
      <formula>" "</formula>
    </cfRule>
  </conditionalFormatting>
  <conditionalFormatting sqref="C53">
    <cfRule type="cellIs" dxfId="309" priority="64" operator="equal">
      <formula>" "</formula>
    </cfRule>
  </conditionalFormatting>
  <conditionalFormatting sqref="B58:C58">
    <cfRule type="cellIs" dxfId="308" priority="62" operator="equal">
      <formula>" "</formula>
    </cfRule>
  </conditionalFormatting>
  <conditionalFormatting sqref="B59:C65">
    <cfRule type="cellIs" dxfId="307" priority="61" operator="equal">
      <formula>" "</formula>
    </cfRule>
  </conditionalFormatting>
  <conditionalFormatting sqref="B57">
    <cfRule type="cellIs" dxfId="306" priority="60" operator="equal">
      <formula>" "</formula>
    </cfRule>
  </conditionalFormatting>
  <conditionalFormatting sqref="C58:C65">
    <cfRule type="cellIs" dxfId="305" priority="53" operator="equal">
      <formula>" "</formula>
    </cfRule>
    <cfRule type="cellIs" dxfId="304" priority="59" operator="equal">
      <formula>" "</formula>
    </cfRule>
  </conditionalFormatting>
  <conditionalFormatting sqref="C59">
    <cfRule type="cellIs" dxfId="303" priority="58" operator="equal">
      <formula>" "</formula>
    </cfRule>
  </conditionalFormatting>
  <conditionalFormatting sqref="C60">
    <cfRule type="cellIs" dxfId="302" priority="57" operator="equal">
      <formula>" "</formula>
    </cfRule>
  </conditionalFormatting>
  <conditionalFormatting sqref="C61">
    <cfRule type="cellIs" dxfId="301" priority="56" operator="equal">
      <formula>" "</formula>
    </cfRule>
  </conditionalFormatting>
  <conditionalFormatting sqref="C62">
    <cfRule type="cellIs" dxfId="300" priority="55" operator="equal">
      <formula>" "</formula>
    </cfRule>
  </conditionalFormatting>
  <conditionalFormatting sqref="C63">
    <cfRule type="cellIs" dxfId="299" priority="54" operator="equal">
      <formula>" "</formula>
    </cfRule>
  </conditionalFormatting>
  <conditionalFormatting sqref="C64">
    <cfRule type="expression" dxfId="298" priority="52">
      <formula>$B$64="Smlouva o zpracování OÚ:"</formula>
    </cfRule>
  </conditionalFormatting>
  <conditionalFormatting sqref="B68:C68">
    <cfRule type="cellIs" dxfId="297" priority="51" operator="equal">
      <formula>" "</formula>
    </cfRule>
  </conditionalFormatting>
  <conditionalFormatting sqref="B69:C75">
    <cfRule type="cellIs" dxfId="296" priority="50" operator="equal">
      <formula>" "</formula>
    </cfRule>
  </conditionalFormatting>
  <conditionalFormatting sqref="B67">
    <cfRule type="cellIs" dxfId="295" priority="49" operator="equal">
      <formula>" "</formula>
    </cfRule>
  </conditionalFormatting>
  <conditionalFormatting sqref="C68:C75">
    <cfRule type="cellIs" dxfId="294" priority="42" operator="equal">
      <formula>" "</formula>
    </cfRule>
    <cfRule type="cellIs" dxfId="293" priority="48" operator="equal">
      <formula>" "</formula>
    </cfRule>
  </conditionalFormatting>
  <conditionalFormatting sqref="C69">
    <cfRule type="cellIs" dxfId="292" priority="47" operator="equal">
      <formula>" "</formula>
    </cfRule>
  </conditionalFormatting>
  <conditionalFormatting sqref="C70">
    <cfRule type="cellIs" dxfId="291" priority="46" operator="equal">
      <formula>" "</formula>
    </cfRule>
  </conditionalFormatting>
  <conditionalFormatting sqref="C71">
    <cfRule type="cellIs" dxfId="290" priority="45" operator="equal">
      <formula>" "</formula>
    </cfRule>
  </conditionalFormatting>
  <conditionalFormatting sqref="C72">
    <cfRule type="cellIs" dxfId="289" priority="44" operator="equal">
      <formula>" "</formula>
    </cfRule>
  </conditionalFormatting>
  <conditionalFormatting sqref="C73">
    <cfRule type="cellIs" dxfId="288" priority="43" operator="equal">
      <formula>" "</formula>
    </cfRule>
  </conditionalFormatting>
  <conditionalFormatting sqref="C74">
    <cfRule type="expression" dxfId="287" priority="41">
      <formula>$B$74="Smlouva o zpracování OÚ:"</formula>
    </cfRule>
  </conditionalFormatting>
  <conditionalFormatting sqref="B78:C78">
    <cfRule type="cellIs" dxfId="286" priority="40" operator="equal">
      <formula>" "</formula>
    </cfRule>
  </conditionalFormatting>
  <conditionalFormatting sqref="B79:C85">
    <cfRule type="cellIs" dxfId="285" priority="39" operator="equal">
      <formula>" "</formula>
    </cfRule>
  </conditionalFormatting>
  <conditionalFormatting sqref="B77">
    <cfRule type="cellIs" dxfId="284" priority="38" operator="equal">
      <formula>" "</formula>
    </cfRule>
  </conditionalFormatting>
  <conditionalFormatting sqref="C78:C85">
    <cfRule type="cellIs" dxfId="283" priority="31" operator="equal">
      <formula>" "</formula>
    </cfRule>
    <cfRule type="cellIs" dxfId="282" priority="37" operator="equal">
      <formula>" "</formula>
    </cfRule>
  </conditionalFormatting>
  <conditionalFormatting sqref="C79">
    <cfRule type="cellIs" dxfId="281" priority="36" operator="equal">
      <formula>" "</formula>
    </cfRule>
  </conditionalFormatting>
  <conditionalFormatting sqref="C80">
    <cfRule type="cellIs" dxfId="280" priority="35" operator="equal">
      <formula>" "</formula>
    </cfRule>
  </conditionalFormatting>
  <conditionalFormatting sqref="C81">
    <cfRule type="cellIs" dxfId="279" priority="34" operator="equal">
      <formula>" "</formula>
    </cfRule>
  </conditionalFormatting>
  <conditionalFormatting sqref="C82">
    <cfRule type="cellIs" dxfId="278" priority="33" operator="equal">
      <formula>" "</formula>
    </cfRule>
  </conditionalFormatting>
  <conditionalFormatting sqref="C83">
    <cfRule type="cellIs" dxfId="277" priority="32" operator="equal">
      <formula>" "</formula>
    </cfRule>
  </conditionalFormatting>
  <conditionalFormatting sqref="C84">
    <cfRule type="expression" dxfId="276" priority="30">
      <formula>$B$84="Smlouva o zpracování OÚ:"</formula>
    </cfRule>
  </conditionalFormatting>
  <conditionalFormatting sqref="C54">
    <cfRule type="cellIs" dxfId="275" priority="29" operator="equal">
      <formula>" "</formula>
    </cfRule>
  </conditionalFormatting>
  <conditionalFormatting sqref="C54">
    <cfRule type="cellIs" dxfId="274" priority="27" operator="equal">
      <formula>" "</formula>
    </cfRule>
    <cfRule type="cellIs" dxfId="273" priority="28" operator="equal">
      <formula>" "</formula>
    </cfRule>
  </conditionalFormatting>
  <conditionalFormatting sqref="C54">
    <cfRule type="expression" dxfId="272" priority="26">
      <formula>$B$54="Smlouva o zpracování OÚ:"</formula>
    </cfRule>
  </conditionalFormatting>
  <conditionalFormatting sqref="C38">
    <cfRule type="cellIs" dxfId="271" priority="25" operator="equal">
      <formula>" "</formula>
    </cfRule>
  </conditionalFormatting>
  <conditionalFormatting sqref="C39">
    <cfRule type="cellIs" dxfId="270" priority="24" operator="equal">
      <formula>" "</formula>
    </cfRule>
  </conditionalFormatting>
  <conditionalFormatting sqref="C38:C39">
    <cfRule type="cellIs" dxfId="269" priority="21" operator="equal">
      <formula>" "</formula>
    </cfRule>
    <cfRule type="cellIs" dxfId="268" priority="23" operator="equal">
      <formula>" "</formula>
    </cfRule>
  </conditionalFormatting>
  <conditionalFormatting sqref="C39">
    <cfRule type="cellIs" dxfId="267" priority="22" operator="equal">
      <formula>" "</formula>
    </cfRule>
  </conditionalFormatting>
  <conditionalFormatting sqref="C22">
    <cfRule type="cellIs" dxfId="266" priority="19" operator="equal">
      <formula>"NEVÍM"</formula>
    </cfRule>
    <cfRule type="cellIs" dxfId="265" priority="20" operator="equal">
      <formula>"ANO"</formula>
    </cfRule>
  </conditionalFormatting>
  <conditionalFormatting sqref="C20">
    <cfRule type="expression" dxfId="264" priority="18">
      <formula>$B$20="      - jejich druh:"</formula>
    </cfRule>
  </conditionalFormatting>
  <conditionalFormatting sqref="C21">
    <cfRule type="expression" dxfId="263" priority="17">
      <formula>$B$20="      - jejich druh:"</formula>
    </cfRule>
  </conditionalFormatting>
  <conditionalFormatting sqref="C19">
    <cfRule type="cellIs" dxfId="262" priority="16" operator="equal">
      <formula>"NEVÍM"</formula>
    </cfRule>
  </conditionalFormatting>
  <conditionalFormatting sqref="C32">
    <cfRule type="cellIs" dxfId="261" priority="14" operator="equal">
      <formula>"NEVÍM"</formula>
    </cfRule>
    <cfRule type="cellIs" dxfId="260" priority="15" operator="equal">
      <formula>"ANO"</formula>
    </cfRule>
  </conditionalFormatting>
  <conditionalFormatting sqref="C29">
    <cfRule type="cellIs" dxfId="259" priority="12" operator="equal">
      <formula>"NEVÍM"</formula>
    </cfRule>
    <cfRule type="cellIs" dxfId="258" priority="13" operator="equal">
      <formula>"ANO"</formula>
    </cfRule>
  </conditionalFormatting>
  <conditionalFormatting sqref="C31">
    <cfRule type="expression" dxfId="257" priority="2">
      <formula>$C$30="NE"</formula>
    </cfRule>
  </conditionalFormatting>
  <conditionalFormatting sqref="B31">
    <cfRule type="expression" dxfId="256" priority="1">
      <formula>$C$30="NE"</formula>
    </cfRule>
  </conditionalFormatting>
  <conditionalFormatting sqref="C25">
    <cfRule type="cellIs" dxfId="255" priority="10" operator="equal">
      <formula>#REF!</formula>
    </cfRule>
    <cfRule type="cellIs" dxfId="254" priority="11" operator="equal">
      <formula>#REF!</formula>
    </cfRule>
  </conditionalFormatting>
  <conditionalFormatting sqref="C16">
    <cfRule type="cellIs" dxfId="253" priority="6" operator="equal">
      <formula>#REF!</formula>
    </cfRule>
    <cfRule type="cellIs" dxfId="252" priority="7" operator="equal">
      <formula>#REF!</formula>
    </cfRule>
    <cfRule type="cellIs" dxfId="251" priority="8" operator="equal">
      <formula>#REF!</formula>
    </cfRule>
    <cfRule type="cellIs" dxfId="250" priority="9" operator="equal">
      <formula>#REF!</formula>
    </cfRule>
  </conditionalFormatting>
  <conditionalFormatting sqref="C30">
    <cfRule type="cellIs" dxfId="249" priority="5" operator="equal">
      <formula>#REF!</formula>
    </cfRule>
  </conditionalFormatting>
  <conditionalFormatting sqref="C31">
    <cfRule type="cellIs" dxfId="248" priority="3" operator="equal">
      <formula>#REF!</formula>
    </cfRule>
    <cfRule type="cellIs" dxfId="247"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85"/>
  <sheetViews>
    <sheetView workbookViewId="0">
      <selection activeCell="F20" sqref="F20"/>
    </sheetView>
  </sheetViews>
  <sheetFormatPr defaultColWidth="9.109375" defaultRowHeight="14.4" x14ac:dyDescent="0.3"/>
  <cols>
    <col min="1" max="1" width="3.33203125" style="1" customWidth="1"/>
    <col min="2" max="2" width="31.33203125" style="14" customWidth="1"/>
    <col min="3" max="3" width="65" style="1" customWidth="1"/>
    <col min="4" max="4" width="2.88671875" style="1" customWidth="1"/>
    <col min="5" max="16384" width="9.109375" style="1"/>
  </cols>
  <sheetData>
    <row r="1" spans="1:4" ht="15" x14ac:dyDescent="0.25">
      <c r="B1" s="10"/>
      <c r="C1" s="4"/>
    </row>
    <row r="2" spans="1:4" ht="39.6" x14ac:dyDescent="0.3">
      <c r="A2" s="2"/>
      <c r="B2" s="11" t="s">
        <v>0</v>
      </c>
      <c r="C2" s="19" t="s">
        <v>56</v>
      </c>
      <c r="D2" s="3"/>
    </row>
    <row r="3" spans="1:4" x14ac:dyDescent="0.3">
      <c r="A3" s="2"/>
      <c r="B3" s="11" t="s">
        <v>5</v>
      </c>
      <c r="C3" s="6">
        <v>3</v>
      </c>
      <c r="D3" s="3"/>
    </row>
    <row r="4" spans="1:4" x14ac:dyDescent="0.3">
      <c r="A4" s="2"/>
      <c r="B4" s="11" t="s">
        <v>1</v>
      </c>
      <c r="C4" s="7" t="s">
        <v>33</v>
      </c>
      <c r="D4" s="3"/>
    </row>
    <row r="5" spans="1:4" x14ac:dyDescent="0.3">
      <c r="A5" s="2"/>
      <c r="B5" s="11" t="s">
        <v>2</v>
      </c>
      <c r="C5" s="7"/>
      <c r="D5" s="3"/>
    </row>
    <row r="6" spans="1:4" x14ac:dyDescent="0.3">
      <c r="A6" s="2"/>
      <c r="B6" s="11" t="s">
        <v>12</v>
      </c>
      <c r="C6" s="7" t="s">
        <v>34</v>
      </c>
      <c r="D6" s="3"/>
    </row>
    <row r="7" spans="1:4" ht="15" x14ac:dyDescent="0.25">
      <c r="A7" s="2"/>
      <c r="B7" s="11" t="s">
        <v>13</v>
      </c>
      <c r="C7" s="17" t="s">
        <v>35</v>
      </c>
      <c r="D7" s="3"/>
    </row>
    <row r="8" spans="1:4" ht="15" x14ac:dyDescent="0.25">
      <c r="A8" s="2"/>
      <c r="B8" s="11" t="s">
        <v>14</v>
      </c>
      <c r="C8" s="18" t="s">
        <v>36</v>
      </c>
      <c r="D8" s="3"/>
    </row>
    <row r="9" spans="1:4" x14ac:dyDescent="0.3">
      <c r="A9" s="2"/>
      <c r="B9" s="11" t="s">
        <v>18</v>
      </c>
      <c r="C9" s="7" t="s">
        <v>66</v>
      </c>
      <c r="D9" s="3"/>
    </row>
    <row r="10" spans="1:4" x14ac:dyDescent="0.3">
      <c r="A10" s="2"/>
      <c r="B10" s="11" t="s">
        <v>19</v>
      </c>
      <c r="C10" s="7" t="s">
        <v>67</v>
      </c>
      <c r="D10" s="3"/>
    </row>
    <row r="11" spans="1:4" ht="15" x14ac:dyDescent="0.25">
      <c r="B11" s="12"/>
      <c r="C11" s="5"/>
    </row>
    <row r="12" spans="1:4" x14ac:dyDescent="0.3">
      <c r="A12" s="2"/>
      <c r="B12" s="11" t="s">
        <v>7</v>
      </c>
      <c r="C12" s="15">
        <v>100</v>
      </c>
      <c r="D12" s="3"/>
    </row>
    <row r="13" spans="1:4" x14ac:dyDescent="0.3">
      <c r="A13" s="2"/>
      <c r="B13" s="11" t="s">
        <v>11</v>
      </c>
      <c r="C13" s="7"/>
      <c r="D13" s="3"/>
    </row>
    <row r="14" spans="1:4" x14ac:dyDescent="0.3">
      <c r="A14" s="2"/>
      <c r="B14" s="11" t="s">
        <v>17</v>
      </c>
      <c r="C14" s="7" t="s">
        <v>37</v>
      </c>
      <c r="D14" s="3"/>
    </row>
    <row r="15" spans="1:4" x14ac:dyDescent="0.3">
      <c r="A15" s="2"/>
      <c r="B15" s="11" t="s">
        <v>15</v>
      </c>
      <c r="C15" s="7" t="s">
        <v>16</v>
      </c>
      <c r="D15" s="3"/>
    </row>
    <row r="16" spans="1:4" x14ac:dyDescent="0.3">
      <c r="A16" s="2"/>
      <c r="B16" s="11" t="s">
        <v>27</v>
      </c>
      <c r="C16" s="7"/>
      <c r="D16" s="3"/>
    </row>
    <row r="17" spans="1:4" ht="26.4" x14ac:dyDescent="0.3">
      <c r="A17" s="2"/>
      <c r="B17" s="11" t="s">
        <v>8</v>
      </c>
      <c r="C17" s="19" t="s">
        <v>50</v>
      </c>
      <c r="D17" s="3"/>
    </row>
    <row r="18" spans="1:4" ht="39.6" x14ac:dyDescent="0.3">
      <c r="A18" s="2"/>
      <c r="B18" s="11" t="s">
        <v>21</v>
      </c>
      <c r="C18" s="19" t="s">
        <v>53</v>
      </c>
      <c r="D18" s="3"/>
    </row>
    <row r="19" spans="1:4" x14ac:dyDescent="0.3">
      <c r="A19" s="2"/>
      <c r="B19" s="11" t="s">
        <v>9</v>
      </c>
      <c r="C19" s="7"/>
      <c r="D19" s="3"/>
    </row>
    <row r="20" spans="1:4" x14ac:dyDescent="0.3">
      <c r="A20" s="2"/>
      <c r="B20" s="11" t="str">
        <f>IF(C19="ANO","      - jejich druh:","")</f>
        <v/>
      </c>
      <c r="C20" s="5"/>
      <c r="D20" s="3"/>
    </row>
    <row r="21" spans="1:4" x14ac:dyDescent="0.3">
      <c r="A21" s="2"/>
      <c r="B21" s="11" t="str">
        <f>IF(C19="ANO","      - zákonnost zpracování:","")</f>
        <v/>
      </c>
      <c r="C21" s="5"/>
      <c r="D21" s="3"/>
    </row>
    <row r="22" spans="1:4" x14ac:dyDescent="0.3">
      <c r="A22" s="2"/>
      <c r="B22" s="11" t="s">
        <v>10</v>
      </c>
      <c r="C22" s="7"/>
      <c r="D22" s="3"/>
    </row>
    <row r="23" spans="1:4" x14ac:dyDescent="0.3">
      <c r="A23" s="2"/>
      <c r="B23" s="16" t="s">
        <v>22</v>
      </c>
      <c r="C23" s="7" t="s">
        <v>57</v>
      </c>
      <c r="D23" s="3"/>
    </row>
    <row r="24" spans="1:4" x14ac:dyDescent="0.3">
      <c r="A24" s="2"/>
      <c r="B24" s="16" t="s">
        <v>23</v>
      </c>
      <c r="C24" s="7" t="s">
        <v>68</v>
      </c>
      <c r="D24" s="3"/>
    </row>
    <row r="25" spans="1:4" x14ac:dyDescent="0.3">
      <c r="A25" s="2"/>
      <c r="B25" s="16" t="s">
        <v>26</v>
      </c>
      <c r="C25" s="7"/>
      <c r="D25" s="3"/>
    </row>
    <row r="26" spans="1:4" x14ac:dyDescent="0.3">
      <c r="A26" s="2"/>
      <c r="B26" s="16" t="s">
        <v>28</v>
      </c>
      <c r="C26" s="7" t="s">
        <v>40</v>
      </c>
      <c r="D26" s="3"/>
    </row>
    <row r="27" spans="1:4" x14ac:dyDescent="0.3">
      <c r="A27" s="2"/>
      <c r="B27" s="11" t="s">
        <v>29</v>
      </c>
      <c r="C27" s="7" t="s">
        <v>58</v>
      </c>
      <c r="D27" s="3"/>
    </row>
    <row r="28" spans="1:4" ht="28.8" x14ac:dyDescent="0.3">
      <c r="A28" s="2"/>
      <c r="B28" s="11" t="s">
        <v>24</v>
      </c>
      <c r="C28" s="7" t="s">
        <v>51</v>
      </c>
      <c r="D28" s="3"/>
    </row>
    <row r="29" spans="1:4" x14ac:dyDescent="0.3">
      <c r="A29" s="2"/>
      <c r="B29" s="11" t="s">
        <v>25</v>
      </c>
      <c r="C29" s="7" t="s">
        <v>43</v>
      </c>
      <c r="D29" s="3"/>
    </row>
    <row r="30" spans="1:4" x14ac:dyDescent="0.3">
      <c r="A30" s="2"/>
      <c r="B30" s="11" t="s">
        <v>30</v>
      </c>
      <c r="C30" s="7" t="s">
        <v>43</v>
      </c>
      <c r="D30" s="3"/>
    </row>
    <row r="31" spans="1:4" x14ac:dyDescent="0.3">
      <c r="A31" s="2"/>
      <c r="B31" s="11" t="s">
        <v>31</v>
      </c>
      <c r="C31" s="7" t="s">
        <v>4</v>
      </c>
      <c r="D31" s="3"/>
    </row>
    <row r="32" spans="1:4" x14ac:dyDescent="0.3">
      <c r="A32" s="2"/>
      <c r="B32" s="11" t="s">
        <v>20</v>
      </c>
      <c r="C32" s="7" t="s">
        <v>43</v>
      </c>
      <c r="D32" s="3"/>
    </row>
    <row r="33" spans="1:4" ht="6.75" customHeight="1" x14ac:dyDescent="0.3">
      <c r="B33" s="12"/>
      <c r="C33" s="5"/>
    </row>
    <row r="34" spans="1:4" x14ac:dyDescent="0.3">
      <c r="A34" s="2"/>
      <c r="B34" s="11" t="s">
        <v>3</v>
      </c>
      <c r="C34" s="8" t="s">
        <v>4</v>
      </c>
      <c r="D34" s="3"/>
    </row>
    <row r="35" spans="1:4" x14ac:dyDescent="0.3">
      <c r="A35" s="2"/>
      <c r="B35" s="13" t="str">
        <f>IF(C34="ANO","Počet zpracovatelů:"," ")</f>
        <v xml:space="preserve"> </v>
      </c>
      <c r="C35" s="9">
        <v>3</v>
      </c>
      <c r="D35" s="3"/>
    </row>
    <row r="36" spans="1:4" ht="6.75" customHeight="1" x14ac:dyDescent="0.3">
      <c r="B36" s="12"/>
      <c r="C36" s="5">
        <v>3</v>
      </c>
    </row>
    <row r="37" spans="1:4" x14ac:dyDescent="0.3">
      <c r="B37" s="11" t="str">
        <f>IF(C35&gt;0,"ZPRACOVATEL 1"," ")</f>
        <v>ZPRACOVATEL 1</v>
      </c>
      <c r="C37" s="5"/>
    </row>
    <row r="38" spans="1:4" x14ac:dyDescent="0.3">
      <c r="A38" s="2"/>
      <c r="B38" s="11" t="str">
        <f>IF(C35&gt;0,"Firma (název) zpracovatele:"," ")</f>
        <v>Firma (název) zpracovatele:</v>
      </c>
      <c r="C38" s="7"/>
      <c r="D38" s="3"/>
    </row>
    <row r="39" spans="1:4" x14ac:dyDescent="0.3">
      <c r="A39" s="2"/>
      <c r="B39" s="11" t="str">
        <f>IF(C35&gt;0,"se sídlem:"," ")</f>
        <v>se sídlem:</v>
      </c>
      <c r="C39" s="7" t="str">
        <f t="shared" ref="C39:C43" si="0">IF(B39=" "," ","")</f>
        <v/>
      </c>
      <c r="D39" s="3"/>
    </row>
    <row r="40" spans="1:4" x14ac:dyDescent="0.3">
      <c r="A40" s="2"/>
      <c r="B40" s="11" t="str">
        <f>IF(C35&gt;0,"IČ:"," ")</f>
        <v>IČ:</v>
      </c>
      <c r="C40" s="7" t="str">
        <f t="shared" si="0"/>
        <v/>
      </c>
      <c r="D40" s="3"/>
    </row>
    <row r="41" spans="1:4" x14ac:dyDescent="0.3">
      <c r="A41" s="2"/>
      <c r="B41" s="11" t="str">
        <f>IF(C35&gt;0,"odpovědná osoba:"," ")</f>
        <v>odpovědná osoba:</v>
      </c>
      <c r="C41" s="7" t="str">
        <f t="shared" si="0"/>
        <v/>
      </c>
      <c r="D41" s="3"/>
    </row>
    <row r="42" spans="1:4" x14ac:dyDescent="0.3">
      <c r="A42" s="2"/>
      <c r="B42" s="11" t="str">
        <f>IF(C35&gt;0,"e-mail:"," ")</f>
        <v>e-mail:</v>
      </c>
      <c r="C42" s="7" t="str">
        <f t="shared" si="0"/>
        <v/>
      </c>
      <c r="D42" s="3"/>
    </row>
    <row r="43" spans="1:4" x14ac:dyDescent="0.3">
      <c r="A43" s="2"/>
      <c r="B43" s="11" t="str">
        <f>IF(C35&gt;0,"telefon:"," ")</f>
        <v>telefon:</v>
      </c>
      <c r="C43" s="7" t="str">
        <f t="shared" si="0"/>
        <v/>
      </c>
      <c r="D43" s="3"/>
    </row>
    <row r="44" spans="1:4" x14ac:dyDescent="0.3">
      <c r="A44" s="2"/>
      <c r="B44" s="11" t="str">
        <f>IF(C35&gt;0,"Smlouva o zpracování OÚ:"," ")</f>
        <v>Smlouva o zpracování OÚ:</v>
      </c>
      <c r="C44" s="7" t="s">
        <v>6</v>
      </c>
      <c r="D44" s="3"/>
    </row>
    <row r="45" spans="1:4" x14ac:dyDescent="0.3">
      <c r="A45" s="2"/>
      <c r="B45" s="11" t="e">
        <f>IF(AND(C35&gt;0,C44=#REF!),"Právní předpis:"," ")</f>
        <v>#REF!</v>
      </c>
      <c r="C45" s="7" t="e">
        <f>IF(B45=" "," ","")</f>
        <v>#REF!</v>
      </c>
      <c r="D45" s="3"/>
    </row>
    <row r="46" spans="1:4" ht="6.75" customHeight="1" x14ac:dyDescent="0.3">
      <c r="B46" s="12"/>
      <c r="C46" s="5">
        <v>3</v>
      </c>
    </row>
    <row r="47" spans="1:4" x14ac:dyDescent="0.3">
      <c r="B47" s="11" t="str">
        <f>IF(C35&gt;1,"ZPRACOVATEL 2"," ")</f>
        <v>ZPRACOVATEL 2</v>
      </c>
      <c r="C47" s="5"/>
    </row>
    <row r="48" spans="1:4" x14ac:dyDescent="0.3">
      <c r="A48" s="2"/>
      <c r="B48" s="11" t="str">
        <f>IF(C35&gt;1,"Firma (název) zpracovatele:"," ")</f>
        <v>Firma (název) zpracovatele:</v>
      </c>
      <c r="C48" s="7" t="str">
        <f t="shared" ref="C48:C53" si="1">IF(B48=" "," ","")</f>
        <v/>
      </c>
      <c r="D48" s="3"/>
    </row>
    <row r="49" spans="1:4" x14ac:dyDescent="0.3">
      <c r="A49" s="2"/>
      <c r="B49" s="11" t="str">
        <f>IF(C35&gt;1,"se sídlem:"," ")</f>
        <v>se sídlem:</v>
      </c>
      <c r="C49" s="7" t="str">
        <f t="shared" si="1"/>
        <v/>
      </c>
      <c r="D49" s="3"/>
    </row>
    <row r="50" spans="1:4" x14ac:dyDescent="0.3">
      <c r="A50" s="2"/>
      <c r="B50" s="11" t="str">
        <f>IF(C35&gt;1,"IČ:"," ")</f>
        <v>IČ:</v>
      </c>
      <c r="C50" s="7" t="str">
        <f t="shared" si="1"/>
        <v/>
      </c>
      <c r="D50" s="3"/>
    </row>
    <row r="51" spans="1:4" x14ac:dyDescent="0.3">
      <c r="A51" s="2"/>
      <c r="B51" s="11" t="str">
        <f>IF(C35&gt;1,"odpovědná osoba:"," ")</f>
        <v>odpovědná osoba:</v>
      </c>
      <c r="C51" s="7" t="str">
        <f t="shared" si="1"/>
        <v/>
      </c>
      <c r="D51" s="3"/>
    </row>
    <row r="52" spans="1:4" x14ac:dyDescent="0.3">
      <c r="A52" s="2"/>
      <c r="B52" s="11" t="str">
        <f>IF(C35&gt;1,"e-mail:"," ")</f>
        <v>e-mail:</v>
      </c>
      <c r="C52" s="7" t="str">
        <f t="shared" si="1"/>
        <v/>
      </c>
      <c r="D52" s="3"/>
    </row>
    <row r="53" spans="1:4" x14ac:dyDescent="0.3">
      <c r="A53" s="2"/>
      <c r="B53" s="11" t="str">
        <f>IF(C35&gt;1,"telefon:"," ")</f>
        <v>telefon:</v>
      </c>
      <c r="C53" s="7" t="str">
        <f t="shared" si="1"/>
        <v/>
      </c>
      <c r="D53" s="3"/>
    </row>
    <row r="54" spans="1:4" x14ac:dyDescent="0.3">
      <c r="A54" s="2"/>
      <c r="B54" s="11" t="str">
        <f>IF(C35&gt;1,"Smlouva o zpracování OÚ:"," ")</f>
        <v>Smlouva o zpracování OÚ:</v>
      </c>
      <c r="C54" s="7" t="s">
        <v>6</v>
      </c>
      <c r="D54" s="3"/>
    </row>
    <row r="55" spans="1:4" x14ac:dyDescent="0.3">
      <c r="A55" s="2"/>
      <c r="B55" s="11" t="e">
        <f>IF(AND(C35&gt;1,C54=#REF!),"Právní předpis:"," ")</f>
        <v>#REF!</v>
      </c>
      <c r="C55" s="7" t="e">
        <f>IF(B55=" "," ","")</f>
        <v>#REF!</v>
      </c>
      <c r="D55" s="3"/>
    </row>
    <row r="56" spans="1:4" ht="6.75" customHeight="1" x14ac:dyDescent="0.3">
      <c r="B56" s="12"/>
      <c r="C56" s="5">
        <v>3</v>
      </c>
    </row>
    <row r="57" spans="1:4" x14ac:dyDescent="0.3">
      <c r="B57" s="11" t="str">
        <f>IF(C35&gt;2,"ZPRACOVATEL 3"," ")</f>
        <v>ZPRACOVATEL 3</v>
      </c>
      <c r="C57" s="5"/>
    </row>
    <row r="58" spans="1:4" x14ac:dyDescent="0.3">
      <c r="A58" s="2"/>
      <c r="B58" s="11" t="str">
        <f>IF(C35&gt;2,"Firma (název) zpracovatele:"," ")</f>
        <v>Firma (název) zpracovatele:</v>
      </c>
      <c r="C58" s="7" t="str">
        <f t="shared" ref="C58:C63" si="2">IF(B58=" "," ","")</f>
        <v/>
      </c>
      <c r="D58" s="3"/>
    </row>
    <row r="59" spans="1:4" x14ac:dyDescent="0.3">
      <c r="A59" s="2"/>
      <c r="B59" s="11" t="str">
        <f>IF(C35&gt;2,"se sídlem:"," ")</f>
        <v>se sídlem:</v>
      </c>
      <c r="C59" s="7" t="str">
        <f t="shared" si="2"/>
        <v/>
      </c>
      <c r="D59" s="3"/>
    </row>
    <row r="60" spans="1:4" x14ac:dyDescent="0.3">
      <c r="A60" s="2"/>
      <c r="B60" s="11" t="str">
        <f>IF(C35&gt;2,"IČ:"," ")</f>
        <v>IČ:</v>
      </c>
      <c r="C60" s="7" t="str">
        <f t="shared" si="2"/>
        <v/>
      </c>
      <c r="D60" s="3"/>
    </row>
    <row r="61" spans="1:4" x14ac:dyDescent="0.3">
      <c r="A61" s="2"/>
      <c r="B61" s="11" t="str">
        <f>IF(C35&gt;2,"odpovědná osoba:"," ")</f>
        <v>odpovědná osoba:</v>
      </c>
      <c r="C61" s="7" t="str">
        <f t="shared" si="2"/>
        <v/>
      </c>
      <c r="D61" s="3"/>
    </row>
    <row r="62" spans="1:4" x14ac:dyDescent="0.3">
      <c r="A62" s="2"/>
      <c r="B62" s="11" t="str">
        <f>IF(C35&gt;2,"e-mail:"," ")</f>
        <v>e-mail:</v>
      </c>
      <c r="C62" s="7" t="str">
        <f t="shared" si="2"/>
        <v/>
      </c>
      <c r="D62" s="3"/>
    </row>
    <row r="63" spans="1:4" x14ac:dyDescent="0.3">
      <c r="A63" s="2"/>
      <c r="B63" s="11" t="str">
        <f>IF(C35&gt;2,"telefon:"," ")</f>
        <v>telefon:</v>
      </c>
      <c r="C63" s="7" t="str">
        <f t="shared" si="2"/>
        <v/>
      </c>
      <c r="D63" s="3"/>
    </row>
    <row r="64" spans="1:4" x14ac:dyDescent="0.3">
      <c r="A64" s="2"/>
      <c r="B64" s="11" t="str">
        <f>IF(C35&gt;2,"Smlouva o zpracování OÚ:"," ")</f>
        <v>Smlouva o zpracování OÚ:</v>
      </c>
      <c r="C64" s="7" t="s">
        <v>6</v>
      </c>
      <c r="D64" s="3"/>
    </row>
    <row r="65" spans="1:4" x14ac:dyDescent="0.3">
      <c r="A65" s="2"/>
      <c r="B65" s="11" t="e">
        <f>IF(AND(C35&gt;2,C64=#REF!),"Právní předpis:"," ")</f>
        <v>#REF!</v>
      </c>
      <c r="C65" s="7" t="e">
        <f>IF(B65=" "," ","")</f>
        <v>#REF!</v>
      </c>
      <c r="D65" s="3"/>
    </row>
    <row r="66" spans="1:4" ht="6.75" customHeight="1" x14ac:dyDescent="0.3">
      <c r="B66" s="12"/>
      <c r="C66" s="5">
        <v>3</v>
      </c>
    </row>
    <row r="67" spans="1:4" x14ac:dyDescent="0.3">
      <c r="B67" s="11" t="str">
        <f>IF(C35&gt;3,"ZPRACOVATEL 4"," ")</f>
        <v xml:space="preserve"> </v>
      </c>
      <c r="C67" s="5"/>
    </row>
    <row r="68" spans="1:4" x14ac:dyDescent="0.3">
      <c r="A68" s="2"/>
      <c r="B68" s="11" t="str">
        <f>IF(C35&gt;3,"Firma (název) zpracovatele:"," ")</f>
        <v xml:space="preserve"> </v>
      </c>
      <c r="C68" s="7" t="str">
        <f t="shared" ref="C68:C73" si="3">IF(B68=" "," ","")</f>
        <v xml:space="preserve"> </v>
      </c>
      <c r="D68" s="3"/>
    </row>
    <row r="69" spans="1:4" x14ac:dyDescent="0.3">
      <c r="A69" s="2"/>
      <c r="B69" s="11" t="str">
        <f>IF(C35&gt;3,"se sídlem:"," ")</f>
        <v xml:space="preserve"> </v>
      </c>
      <c r="C69" s="7" t="str">
        <f t="shared" si="3"/>
        <v xml:space="preserve"> </v>
      </c>
      <c r="D69" s="3"/>
    </row>
    <row r="70" spans="1:4" x14ac:dyDescent="0.3">
      <c r="A70" s="2"/>
      <c r="B70" s="11" t="str">
        <f>IF(C35&gt;3,"IČ:"," ")</f>
        <v xml:space="preserve"> </v>
      </c>
      <c r="C70" s="7" t="str">
        <f t="shared" si="3"/>
        <v xml:space="preserve"> </v>
      </c>
      <c r="D70" s="3"/>
    </row>
    <row r="71" spans="1:4" x14ac:dyDescent="0.3">
      <c r="A71" s="2"/>
      <c r="B71" s="11" t="str">
        <f>IF(C35&gt;3,"odpovědná osoba:"," ")</f>
        <v xml:space="preserve"> </v>
      </c>
      <c r="C71" s="7" t="str">
        <f t="shared" si="3"/>
        <v xml:space="preserve"> </v>
      </c>
      <c r="D71" s="3"/>
    </row>
    <row r="72" spans="1:4" x14ac:dyDescent="0.3">
      <c r="A72" s="2"/>
      <c r="B72" s="11" t="str">
        <f>IF(C35&gt;3,"e-mail:"," ")</f>
        <v xml:space="preserve"> </v>
      </c>
      <c r="C72" s="7" t="str">
        <f t="shared" si="3"/>
        <v xml:space="preserve"> </v>
      </c>
      <c r="D72" s="3"/>
    </row>
    <row r="73" spans="1:4" x14ac:dyDescent="0.3">
      <c r="A73" s="2"/>
      <c r="B73" s="11" t="str">
        <f>IF(C35&gt;3,"telefon:"," ")</f>
        <v xml:space="preserve"> </v>
      </c>
      <c r="C73" s="7" t="str">
        <f t="shared" si="3"/>
        <v xml:space="preserve"> </v>
      </c>
      <c r="D73" s="3"/>
    </row>
    <row r="74" spans="1:4" x14ac:dyDescent="0.3">
      <c r="A74" s="2"/>
      <c r="B74" s="11" t="str">
        <f>IF(C35&gt;3,"Smlouva o zpracování OÚ:"," ")</f>
        <v xml:space="preserve"> </v>
      </c>
      <c r="C74" s="7" t="s">
        <v>6</v>
      </c>
      <c r="D74" s="3"/>
    </row>
    <row r="75" spans="1:4" x14ac:dyDescent="0.3">
      <c r="A75" s="2"/>
      <c r="B75" s="11" t="e">
        <f>IF(AND(C35&gt;3,C74=#REF!),"Právní předpis:"," ")</f>
        <v>#REF!</v>
      </c>
      <c r="C75" s="7" t="e">
        <f>IF(B75=" "," ","")</f>
        <v>#REF!</v>
      </c>
      <c r="D75" s="3"/>
    </row>
    <row r="76" spans="1:4" ht="6.75" customHeight="1" x14ac:dyDescent="0.3">
      <c r="B76" s="12"/>
      <c r="C76" s="5">
        <v>3</v>
      </c>
    </row>
    <row r="77" spans="1:4" x14ac:dyDescent="0.3">
      <c r="B77" s="11" t="str">
        <f>IF(C35&gt;4,"ZPRACOVATEL 5"," ")</f>
        <v xml:space="preserve"> </v>
      </c>
      <c r="C77" s="5"/>
    </row>
    <row r="78" spans="1:4" x14ac:dyDescent="0.3">
      <c r="A78" s="2"/>
      <c r="B78" s="11" t="str">
        <f>IF(C35&gt;4,"Firma (název) zpracovatele:"," ")</f>
        <v xml:space="preserve"> </v>
      </c>
      <c r="C78" s="7" t="str">
        <f t="shared" ref="C78:C83" si="4">IF(B78=" "," ","")</f>
        <v xml:space="preserve"> </v>
      </c>
      <c r="D78" s="3"/>
    </row>
    <row r="79" spans="1:4" x14ac:dyDescent="0.3">
      <c r="A79" s="2"/>
      <c r="B79" s="11" t="str">
        <f>IF(C35&gt;4,"se sídlem:"," ")</f>
        <v xml:space="preserve"> </v>
      </c>
      <c r="C79" s="7" t="str">
        <f t="shared" si="4"/>
        <v xml:space="preserve"> </v>
      </c>
      <c r="D79" s="3"/>
    </row>
    <row r="80" spans="1:4" x14ac:dyDescent="0.3">
      <c r="A80" s="2"/>
      <c r="B80" s="11" t="str">
        <f>IF(C35&gt;4,"IČ:"," ")</f>
        <v xml:space="preserve"> </v>
      </c>
      <c r="C80" s="7" t="str">
        <f t="shared" si="4"/>
        <v xml:space="preserve"> </v>
      </c>
      <c r="D80" s="3"/>
    </row>
    <row r="81" spans="1:4" x14ac:dyDescent="0.3">
      <c r="A81" s="2"/>
      <c r="B81" s="11" t="str">
        <f>IF(C35&gt;4,"odpovědná osoba:"," ")</f>
        <v xml:space="preserve"> </v>
      </c>
      <c r="C81" s="7" t="str">
        <f t="shared" si="4"/>
        <v xml:space="preserve"> </v>
      </c>
      <c r="D81" s="3"/>
    </row>
    <row r="82" spans="1:4" x14ac:dyDescent="0.3">
      <c r="A82" s="2"/>
      <c r="B82" s="11" t="str">
        <f>IF(C35&gt;4,"e-mail:"," ")</f>
        <v xml:space="preserve"> </v>
      </c>
      <c r="C82" s="7" t="str">
        <f t="shared" si="4"/>
        <v xml:space="preserve"> </v>
      </c>
      <c r="D82" s="3"/>
    </row>
    <row r="83" spans="1:4" x14ac:dyDescent="0.3">
      <c r="A83" s="2"/>
      <c r="B83" s="11" t="str">
        <f>IF(C35&gt;4,"telefon:"," ")</f>
        <v xml:space="preserve"> </v>
      </c>
      <c r="C83" s="7" t="str">
        <f t="shared" si="4"/>
        <v xml:space="preserve"> </v>
      </c>
      <c r="D83" s="3"/>
    </row>
    <row r="84" spans="1:4" x14ac:dyDescent="0.3">
      <c r="A84" s="2"/>
      <c r="B84" s="11" t="str">
        <f>IF(C35&gt;4,"Smlouva o zpracování OÚ:"," ")</f>
        <v xml:space="preserve"> </v>
      </c>
      <c r="C84" s="7" t="s">
        <v>6</v>
      </c>
      <c r="D84" s="3"/>
    </row>
    <row r="85" spans="1:4" x14ac:dyDescent="0.3">
      <c r="A85" s="2"/>
      <c r="B85" s="11" t="e">
        <f>IF(AND(C35&gt;4,C84=#REF!),"Právní předpis:"," ")</f>
        <v>#REF!</v>
      </c>
      <c r="C85" s="7" t="e">
        <f>IF(B85=" "," ","")</f>
        <v>#REF!</v>
      </c>
      <c r="D85" s="3"/>
    </row>
  </sheetData>
  <conditionalFormatting sqref="B38">
    <cfRule type="cellIs" dxfId="246" priority="84" operator="equal">
      <formula>" "</formula>
    </cfRule>
  </conditionalFormatting>
  <conditionalFormatting sqref="B40:C45 B39">
    <cfRule type="cellIs" dxfId="245" priority="83" operator="equal">
      <formula>" "</formula>
    </cfRule>
  </conditionalFormatting>
  <conditionalFormatting sqref="B35">
    <cfRule type="cellIs" dxfId="244" priority="82" operator="equal">
      <formula>" "</formula>
    </cfRule>
  </conditionalFormatting>
  <conditionalFormatting sqref="B37">
    <cfRule type="cellIs" dxfId="243" priority="81" operator="equal">
      <formula>" "</formula>
    </cfRule>
  </conditionalFormatting>
  <conditionalFormatting sqref="C40:C45">
    <cfRule type="cellIs" dxfId="242" priority="75" operator="equal">
      <formula>" "</formula>
    </cfRule>
    <cfRule type="cellIs" dxfId="241" priority="80" operator="equal">
      <formula>" "</formula>
    </cfRule>
  </conditionalFormatting>
  <conditionalFormatting sqref="C40">
    <cfRule type="cellIs" dxfId="240" priority="79" operator="equal">
      <formula>" "</formula>
    </cfRule>
  </conditionalFormatting>
  <conditionalFormatting sqref="C41">
    <cfRule type="cellIs" dxfId="239" priority="78" operator="equal">
      <formula>" "</formula>
    </cfRule>
  </conditionalFormatting>
  <conditionalFormatting sqref="C42">
    <cfRule type="cellIs" dxfId="238" priority="77" operator="equal">
      <formula>" "</formula>
    </cfRule>
  </conditionalFormatting>
  <conditionalFormatting sqref="C43">
    <cfRule type="cellIs" dxfId="237" priority="76" operator="equal">
      <formula>" "</formula>
    </cfRule>
  </conditionalFormatting>
  <conditionalFormatting sqref="C35">
    <cfRule type="expression" dxfId="236" priority="74">
      <formula>$B$35="Počet zpracovatelů:"</formula>
    </cfRule>
  </conditionalFormatting>
  <conditionalFormatting sqref="C44">
    <cfRule type="expression" dxfId="235" priority="73">
      <formula>$B$44="Smlouva o zpracování OÚ:"</formula>
    </cfRule>
  </conditionalFormatting>
  <conditionalFormatting sqref="B48:C48">
    <cfRule type="cellIs" dxfId="234" priority="72" operator="equal">
      <formula>" "</formula>
    </cfRule>
  </conditionalFormatting>
  <conditionalFormatting sqref="B49:C53 B55:C55 B54">
    <cfRule type="cellIs" dxfId="233" priority="71" operator="equal">
      <formula>" "</formula>
    </cfRule>
  </conditionalFormatting>
  <conditionalFormatting sqref="B47">
    <cfRule type="cellIs" dxfId="232" priority="70" operator="equal">
      <formula>" "</formula>
    </cfRule>
  </conditionalFormatting>
  <conditionalFormatting sqref="C48:C53 C55">
    <cfRule type="cellIs" dxfId="231" priority="63" operator="equal">
      <formula>" "</formula>
    </cfRule>
    <cfRule type="cellIs" dxfId="230" priority="69" operator="equal">
      <formula>" "</formula>
    </cfRule>
  </conditionalFormatting>
  <conditionalFormatting sqref="C49">
    <cfRule type="cellIs" dxfId="229" priority="68" operator="equal">
      <formula>" "</formula>
    </cfRule>
  </conditionalFormatting>
  <conditionalFormatting sqref="C50">
    <cfRule type="cellIs" dxfId="228" priority="67" operator="equal">
      <formula>" "</formula>
    </cfRule>
  </conditionalFormatting>
  <conditionalFormatting sqref="C51">
    <cfRule type="cellIs" dxfId="227" priority="66" operator="equal">
      <formula>" "</formula>
    </cfRule>
  </conditionalFormatting>
  <conditionalFormatting sqref="C52">
    <cfRule type="cellIs" dxfId="226" priority="65" operator="equal">
      <formula>" "</formula>
    </cfRule>
  </conditionalFormatting>
  <conditionalFormatting sqref="C53">
    <cfRule type="cellIs" dxfId="225" priority="64" operator="equal">
      <formula>" "</formula>
    </cfRule>
  </conditionalFormatting>
  <conditionalFormatting sqref="B58:C58">
    <cfRule type="cellIs" dxfId="224" priority="62" operator="equal">
      <formula>" "</formula>
    </cfRule>
  </conditionalFormatting>
  <conditionalFormatting sqref="B59:C65">
    <cfRule type="cellIs" dxfId="223" priority="61" operator="equal">
      <formula>" "</formula>
    </cfRule>
  </conditionalFormatting>
  <conditionalFormatting sqref="B57">
    <cfRule type="cellIs" dxfId="222" priority="60" operator="equal">
      <formula>" "</formula>
    </cfRule>
  </conditionalFormatting>
  <conditionalFormatting sqref="C58:C65">
    <cfRule type="cellIs" dxfId="221" priority="53" operator="equal">
      <formula>" "</formula>
    </cfRule>
    <cfRule type="cellIs" dxfId="220" priority="59" operator="equal">
      <formula>" "</formula>
    </cfRule>
  </conditionalFormatting>
  <conditionalFormatting sqref="C59">
    <cfRule type="cellIs" dxfId="219" priority="58" operator="equal">
      <formula>" "</formula>
    </cfRule>
  </conditionalFormatting>
  <conditionalFormatting sqref="C60">
    <cfRule type="cellIs" dxfId="218" priority="57" operator="equal">
      <formula>" "</formula>
    </cfRule>
  </conditionalFormatting>
  <conditionalFormatting sqref="C61">
    <cfRule type="cellIs" dxfId="217" priority="56" operator="equal">
      <formula>" "</formula>
    </cfRule>
  </conditionalFormatting>
  <conditionalFormatting sqref="C62">
    <cfRule type="cellIs" dxfId="216" priority="55" operator="equal">
      <formula>" "</formula>
    </cfRule>
  </conditionalFormatting>
  <conditionalFormatting sqref="C63">
    <cfRule type="cellIs" dxfId="215" priority="54" operator="equal">
      <formula>" "</formula>
    </cfRule>
  </conditionalFormatting>
  <conditionalFormatting sqref="C64">
    <cfRule type="expression" dxfId="214" priority="52">
      <formula>$B$64="Smlouva o zpracování OÚ:"</formula>
    </cfRule>
  </conditionalFormatting>
  <conditionalFormatting sqref="B68:C68">
    <cfRule type="cellIs" dxfId="213" priority="51" operator="equal">
      <formula>" "</formula>
    </cfRule>
  </conditionalFormatting>
  <conditionalFormatting sqref="B69:C75">
    <cfRule type="cellIs" dxfId="212" priority="50" operator="equal">
      <formula>" "</formula>
    </cfRule>
  </conditionalFormatting>
  <conditionalFormatting sqref="B67">
    <cfRule type="cellIs" dxfId="211" priority="49" operator="equal">
      <formula>" "</formula>
    </cfRule>
  </conditionalFormatting>
  <conditionalFormatting sqref="C68:C75">
    <cfRule type="cellIs" dxfId="210" priority="42" operator="equal">
      <formula>" "</formula>
    </cfRule>
    <cfRule type="cellIs" dxfId="209" priority="48" operator="equal">
      <formula>" "</formula>
    </cfRule>
  </conditionalFormatting>
  <conditionalFormatting sqref="C69">
    <cfRule type="cellIs" dxfId="208" priority="47" operator="equal">
      <formula>" "</formula>
    </cfRule>
  </conditionalFormatting>
  <conditionalFormatting sqref="C70">
    <cfRule type="cellIs" dxfId="207" priority="46" operator="equal">
      <formula>" "</formula>
    </cfRule>
  </conditionalFormatting>
  <conditionalFormatting sqref="C71">
    <cfRule type="cellIs" dxfId="206" priority="45" operator="equal">
      <formula>" "</formula>
    </cfRule>
  </conditionalFormatting>
  <conditionalFormatting sqref="C72">
    <cfRule type="cellIs" dxfId="205" priority="44" operator="equal">
      <formula>" "</formula>
    </cfRule>
  </conditionalFormatting>
  <conditionalFormatting sqref="C73">
    <cfRule type="cellIs" dxfId="204" priority="43" operator="equal">
      <formula>" "</formula>
    </cfRule>
  </conditionalFormatting>
  <conditionalFormatting sqref="C74">
    <cfRule type="expression" dxfId="203" priority="41">
      <formula>$B$74="Smlouva o zpracování OÚ:"</formula>
    </cfRule>
  </conditionalFormatting>
  <conditionalFormatting sqref="B78:C78">
    <cfRule type="cellIs" dxfId="202" priority="40" operator="equal">
      <formula>" "</formula>
    </cfRule>
  </conditionalFormatting>
  <conditionalFormatting sqref="B79:C85">
    <cfRule type="cellIs" dxfId="201" priority="39" operator="equal">
      <formula>" "</formula>
    </cfRule>
  </conditionalFormatting>
  <conditionalFormatting sqref="B77">
    <cfRule type="cellIs" dxfId="200" priority="38" operator="equal">
      <formula>" "</formula>
    </cfRule>
  </conditionalFormatting>
  <conditionalFormatting sqref="C78:C85">
    <cfRule type="cellIs" dxfId="199" priority="31" operator="equal">
      <formula>" "</formula>
    </cfRule>
    <cfRule type="cellIs" dxfId="198" priority="37" operator="equal">
      <formula>" "</formula>
    </cfRule>
  </conditionalFormatting>
  <conditionalFormatting sqref="C79">
    <cfRule type="cellIs" dxfId="197" priority="36" operator="equal">
      <formula>" "</formula>
    </cfRule>
  </conditionalFormatting>
  <conditionalFormatting sqref="C80">
    <cfRule type="cellIs" dxfId="196" priority="35" operator="equal">
      <formula>" "</formula>
    </cfRule>
  </conditionalFormatting>
  <conditionalFormatting sqref="C81">
    <cfRule type="cellIs" dxfId="195" priority="34" operator="equal">
      <formula>" "</formula>
    </cfRule>
  </conditionalFormatting>
  <conditionalFormatting sqref="C82">
    <cfRule type="cellIs" dxfId="194" priority="33" operator="equal">
      <formula>" "</formula>
    </cfRule>
  </conditionalFormatting>
  <conditionalFormatting sqref="C83">
    <cfRule type="cellIs" dxfId="193" priority="32" operator="equal">
      <formula>" "</formula>
    </cfRule>
  </conditionalFormatting>
  <conditionalFormatting sqref="C84">
    <cfRule type="expression" dxfId="192" priority="30">
      <formula>$B$84="Smlouva o zpracování OÚ:"</formula>
    </cfRule>
  </conditionalFormatting>
  <conditionalFormatting sqref="C54">
    <cfRule type="cellIs" dxfId="191" priority="29" operator="equal">
      <formula>" "</formula>
    </cfRule>
  </conditionalFormatting>
  <conditionalFormatting sqref="C54">
    <cfRule type="cellIs" dxfId="190" priority="27" operator="equal">
      <formula>" "</formula>
    </cfRule>
    <cfRule type="cellIs" dxfId="189" priority="28" operator="equal">
      <formula>" "</formula>
    </cfRule>
  </conditionalFormatting>
  <conditionalFormatting sqref="C54">
    <cfRule type="expression" dxfId="188" priority="26">
      <formula>$B$54="Smlouva o zpracování OÚ:"</formula>
    </cfRule>
  </conditionalFormatting>
  <conditionalFormatting sqref="C38">
    <cfRule type="cellIs" dxfId="187" priority="25" operator="equal">
      <formula>" "</formula>
    </cfRule>
  </conditionalFormatting>
  <conditionalFormatting sqref="C39">
    <cfRule type="cellIs" dxfId="186" priority="24" operator="equal">
      <formula>" "</formula>
    </cfRule>
  </conditionalFormatting>
  <conditionalFormatting sqref="C38:C39">
    <cfRule type="cellIs" dxfId="185" priority="21" operator="equal">
      <formula>" "</formula>
    </cfRule>
    <cfRule type="cellIs" dxfId="184" priority="23" operator="equal">
      <formula>" "</formula>
    </cfRule>
  </conditionalFormatting>
  <conditionalFormatting sqref="C39">
    <cfRule type="cellIs" dxfId="183" priority="22" operator="equal">
      <formula>" "</formula>
    </cfRule>
  </conditionalFormatting>
  <conditionalFormatting sqref="C22">
    <cfRule type="cellIs" dxfId="182" priority="19" operator="equal">
      <formula>"NEVÍM"</formula>
    </cfRule>
    <cfRule type="cellIs" dxfId="181" priority="20" operator="equal">
      <formula>"ANO"</formula>
    </cfRule>
  </conditionalFormatting>
  <conditionalFormatting sqref="C20">
    <cfRule type="expression" dxfId="180" priority="18">
      <formula>$B$20="      - jejich druh:"</formula>
    </cfRule>
  </conditionalFormatting>
  <conditionalFormatting sqref="C21">
    <cfRule type="expression" dxfId="179" priority="17">
      <formula>$B$20="      - jejich druh:"</formula>
    </cfRule>
  </conditionalFormatting>
  <conditionalFormatting sqref="C19">
    <cfRule type="cellIs" dxfId="178" priority="16" operator="equal">
      <formula>"NEVÍM"</formula>
    </cfRule>
  </conditionalFormatting>
  <conditionalFormatting sqref="C32">
    <cfRule type="cellIs" dxfId="177" priority="14" operator="equal">
      <formula>"NEVÍM"</formula>
    </cfRule>
    <cfRule type="cellIs" dxfId="176" priority="15" operator="equal">
      <formula>"ANO"</formula>
    </cfRule>
  </conditionalFormatting>
  <conditionalFormatting sqref="C29">
    <cfRule type="cellIs" dxfId="175" priority="12" operator="equal">
      <formula>"NEVÍM"</formula>
    </cfRule>
    <cfRule type="cellIs" dxfId="174" priority="13" operator="equal">
      <formula>"ANO"</formula>
    </cfRule>
  </conditionalFormatting>
  <conditionalFormatting sqref="C31">
    <cfRule type="expression" dxfId="173" priority="2">
      <formula>$C$30="NE"</formula>
    </cfRule>
  </conditionalFormatting>
  <conditionalFormatting sqref="B31">
    <cfRule type="expression" dxfId="172" priority="1">
      <formula>$C$30="NE"</formula>
    </cfRule>
  </conditionalFormatting>
  <conditionalFormatting sqref="C25">
    <cfRule type="cellIs" dxfId="171" priority="10" operator="equal">
      <formula>#REF!</formula>
    </cfRule>
    <cfRule type="cellIs" dxfId="170" priority="11" operator="equal">
      <formula>#REF!</formula>
    </cfRule>
  </conditionalFormatting>
  <conditionalFormatting sqref="C16">
    <cfRule type="cellIs" dxfId="169" priority="6" operator="equal">
      <formula>#REF!</formula>
    </cfRule>
    <cfRule type="cellIs" dxfId="168" priority="7" operator="equal">
      <formula>#REF!</formula>
    </cfRule>
    <cfRule type="cellIs" dxfId="167" priority="8" operator="equal">
      <formula>#REF!</formula>
    </cfRule>
    <cfRule type="cellIs" dxfId="166" priority="9" operator="equal">
      <formula>#REF!</formula>
    </cfRule>
  </conditionalFormatting>
  <conditionalFormatting sqref="C30">
    <cfRule type="cellIs" dxfId="165" priority="5" operator="equal">
      <formula>#REF!</formula>
    </cfRule>
  </conditionalFormatting>
  <conditionalFormatting sqref="C31">
    <cfRule type="cellIs" dxfId="164" priority="3" operator="equal">
      <formula>#REF!</formula>
    </cfRule>
    <cfRule type="cellIs" dxfId="163"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pageSetup paperSize="9" scale="85" fitToHeight="0" orientation="portrait"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workbookViewId="0">
      <selection activeCell="C26" sqref="C26"/>
    </sheetView>
  </sheetViews>
  <sheetFormatPr defaultColWidth="9.109375" defaultRowHeight="14.4" x14ac:dyDescent="0.3"/>
  <cols>
    <col min="1" max="1" width="3.33203125" style="1" customWidth="1"/>
    <col min="2" max="2" width="31.33203125" style="14" customWidth="1"/>
    <col min="3" max="3" width="65" style="1" customWidth="1"/>
    <col min="4" max="4" width="2.88671875" style="1" customWidth="1"/>
    <col min="5" max="16384" width="9.109375" style="1"/>
  </cols>
  <sheetData>
    <row r="1" spans="1:4" ht="15" x14ac:dyDescent="0.25">
      <c r="B1" s="10"/>
      <c r="C1" s="4"/>
    </row>
    <row r="2" spans="1:4" x14ac:dyDescent="0.3">
      <c r="A2" s="2"/>
      <c r="B2" s="11" t="s">
        <v>0</v>
      </c>
      <c r="C2" s="19" t="s">
        <v>47</v>
      </c>
      <c r="D2" s="3"/>
    </row>
    <row r="3" spans="1:4" x14ac:dyDescent="0.3">
      <c r="A3" s="2"/>
      <c r="B3" s="11" t="s">
        <v>5</v>
      </c>
      <c r="C3" s="6">
        <v>4</v>
      </c>
      <c r="D3" s="3"/>
    </row>
    <row r="4" spans="1:4" x14ac:dyDescent="0.3">
      <c r="A4" s="2"/>
      <c r="B4" s="11" t="s">
        <v>1</v>
      </c>
      <c r="C4" s="7" t="s">
        <v>33</v>
      </c>
      <c r="D4" s="3"/>
    </row>
    <row r="5" spans="1:4" x14ac:dyDescent="0.3">
      <c r="A5" s="2"/>
      <c r="B5" s="11" t="s">
        <v>2</v>
      </c>
      <c r="C5" s="7"/>
      <c r="D5" s="3"/>
    </row>
    <row r="6" spans="1:4" x14ac:dyDescent="0.3">
      <c r="A6" s="2"/>
      <c r="B6" s="11" t="s">
        <v>12</v>
      </c>
      <c r="C6" s="7" t="s">
        <v>34</v>
      </c>
      <c r="D6" s="3"/>
    </row>
    <row r="7" spans="1:4" ht="15" x14ac:dyDescent="0.25">
      <c r="A7" s="2"/>
      <c r="B7" s="11" t="s">
        <v>13</v>
      </c>
      <c r="C7" s="17" t="s">
        <v>35</v>
      </c>
      <c r="D7" s="3"/>
    </row>
    <row r="8" spans="1:4" ht="15" x14ac:dyDescent="0.25">
      <c r="A8" s="2"/>
      <c r="B8" s="11" t="s">
        <v>14</v>
      </c>
      <c r="C8" s="18" t="s">
        <v>36</v>
      </c>
      <c r="D8" s="3"/>
    </row>
    <row r="9" spans="1:4" x14ac:dyDescent="0.3">
      <c r="A9" s="2"/>
      <c r="B9" s="11" t="s">
        <v>18</v>
      </c>
      <c r="C9" s="7" t="s">
        <v>59</v>
      </c>
      <c r="D9" s="3"/>
    </row>
    <row r="10" spans="1:4" x14ac:dyDescent="0.3">
      <c r="A10" s="2"/>
      <c r="B10" s="11" t="s">
        <v>19</v>
      </c>
      <c r="C10" s="7" t="s">
        <v>69</v>
      </c>
      <c r="D10" s="3"/>
    </row>
    <row r="11" spans="1:4" ht="15" x14ac:dyDescent="0.25">
      <c r="B11" s="12"/>
      <c r="C11" s="5"/>
    </row>
    <row r="12" spans="1:4" x14ac:dyDescent="0.3">
      <c r="A12" s="2"/>
      <c r="B12" s="11" t="s">
        <v>7</v>
      </c>
      <c r="C12" s="15">
        <v>7</v>
      </c>
      <c r="D12" s="3"/>
    </row>
    <row r="13" spans="1:4" x14ac:dyDescent="0.3">
      <c r="A13" s="2"/>
      <c r="B13" s="11" t="s">
        <v>11</v>
      </c>
      <c r="C13" s="7"/>
      <c r="D13" s="3"/>
    </row>
    <row r="14" spans="1:4" x14ac:dyDescent="0.3">
      <c r="A14" s="2"/>
      <c r="B14" s="11" t="s">
        <v>17</v>
      </c>
      <c r="C14" s="7" t="s">
        <v>37</v>
      </c>
      <c r="D14" s="3"/>
    </row>
    <row r="15" spans="1:4" x14ac:dyDescent="0.3">
      <c r="A15" s="2"/>
      <c r="B15" s="11" t="s">
        <v>15</v>
      </c>
      <c r="C15" s="7" t="s">
        <v>16</v>
      </c>
      <c r="D15" s="3"/>
    </row>
    <row r="16" spans="1:4" x14ac:dyDescent="0.3">
      <c r="A16" s="2"/>
      <c r="B16" s="11" t="s">
        <v>27</v>
      </c>
      <c r="C16" s="7"/>
      <c r="D16" s="3"/>
    </row>
    <row r="17" spans="1:4" x14ac:dyDescent="0.3">
      <c r="A17" s="2"/>
      <c r="B17" s="11" t="s">
        <v>8</v>
      </c>
      <c r="C17" s="19" t="s">
        <v>49</v>
      </c>
      <c r="D17" s="3"/>
    </row>
    <row r="18" spans="1:4" ht="79.2" x14ac:dyDescent="0.3">
      <c r="A18" s="2"/>
      <c r="B18" s="11" t="s">
        <v>21</v>
      </c>
      <c r="C18" s="19" t="s">
        <v>54</v>
      </c>
      <c r="D18" s="3"/>
    </row>
    <row r="19" spans="1:4" x14ac:dyDescent="0.3">
      <c r="A19" s="2"/>
      <c r="B19" s="11" t="s">
        <v>9</v>
      </c>
      <c r="C19" s="7"/>
      <c r="D19" s="3"/>
    </row>
    <row r="20" spans="1:4" x14ac:dyDescent="0.3">
      <c r="A20" s="2"/>
      <c r="B20" s="11" t="str">
        <f>IF(C19="ANO","      - jejich druh:","")</f>
        <v/>
      </c>
      <c r="C20" s="5"/>
      <c r="D20" s="3"/>
    </row>
    <row r="21" spans="1:4" x14ac:dyDescent="0.3">
      <c r="A21" s="2"/>
      <c r="B21" s="11" t="str">
        <f>IF(C19="ANO","      - zákonnost zpracování:","")</f>
        <v/>
      </c>
      <c r="C21" s="5"/>
      <c r="D21" s="3"/>
    </row>
    <row r="22" spans="1:4" x14ac:dyDescent="0.3">
      <c r="A22" s="2"/>
      <c r="B22" s="11" t="s">
        <v>10</v>
      </c>
      <c r="C22" s="7"/>
      <c r="D22" s="3"/>
    </row>
    <row r="23" spans="1:4" x14ac:dyDescent="0.3">
      <c r="A23" s="2"/>
      <c r="B23" s="16" t="s">
        <v>22</v>
      </c>
      <c r="C23" s="7" t="s">
        <v>70</v>
      </c>
      <c r="D23" s="3"/>
    </row>
    <row r="24" spans="1:4" x14ac:dyDescent="0.3">
      <c r="A24" s="2"/>
      <c r="B24" s="16" t="s">
        <v>23</v>
      </c>
      <c r="C24" s="7" t="s">
        <v>71</v>
      </c>
      <c r="D24" s="3"/>
    </row>
    <row r="25" spans="1:4" x14ac:dyDescent="0.3">
      <c r="A25" s="2"/>
      <c r="B25" s="16" t="s">
        <v>26</v>
      </c>
      <c r="C25" s="7"/>
      <c r="D25" s="3"/>
    </row>
    <row r="26" spans="1:4" x14ac:dyDescent="0.3">
      <c r="A26" s="2"/>
      <c r="B26" s="16" t="s">
        <v>28</v>
      </c>
      <c r="C26" s="7" t="s">
        <v>40</v>
      </c>
      <c r="D26" s="3"/>
    </row>
    <row r="27" spans="1:4" ht="43.2" x14ac:dyDescent="0.3">
      <c r="A27" s="2"/>
      <c r="B27" s="11" t="s">
        <v>29</v>
      </c>
      <c r="C27" s="7" t="s">
        <v>41</v>
      </c>
      <c r="D27" s="3"/>
    </row>
    <row r="28" spans="1:4" x14ac:dyDescent="0.3">
      <c r="A28" s="2"/>
      <c r="B28" s="11" t="s">
        <v>24</v>
      </c>
      <c r="C28" s="7" t="s">
        <v>42</v>
      </c>
      <c r="D28" s="3"/>
    </row>
    <row r="29" spans="1:4" x14ac:dyDescent="0.3">
      <c r="A29" s="2"/>
      <c r="B29" s="11" t="s">
        <v>25</v>
      </c>
      <c r="C29" s="7" t="s">
        <v>43</v>
      </c>
      <c r="D29" s="3"/>
    </row>
    <row r="30" spans="1:4" x14ac:dyDescent="0.3">
      <c r="A30" s="2"/>
      <c r="B30" s="11" t="s">
        <v>30</v>
      </c>
      <c r="C30" s="7" t="s">
        <v>43</v>
      </c>
      <c r="D30" s="3"/>
    </row>
    <row r="31" spans="1:4" x14ac:dyDescent="0.3">
      <c r="A31" s="2"/>
      <c r="B31" s="11" t="s">
        <v>31</v>
      </c>
      <c r="C31" s="7" t="s">
        <v>4</v>
      </c>
      <c r="D31" s="3"/>
    </row>
    <row r="32" spans="1:4" x14ac:dyDescent="0.3">
      <c r="A32" s="2"/>
      <c r="B32" s="11" t="s">
        <v>20</v>
      </c>
      <c r="C32" s="7" t="s">
        <v>43</v>
      </c>
      <c r="D32" s="3"/>
    </row>
    <row r="33" spans="1:4" ht="6.75" customHeight="1" x14ac:dyDescent="0.3">
      <c r="B33" s="12"/>
      <c r="C33" s="5"/>
    </row>
    <row r="34" spans="1:4" x14ac:dyDescent="0.3">
      <c r="A34" s="2"/>
      <c r="B34" s="11" t="s">
        <v>3</v>
      </c>
      <c r="C34" s="8" t="s">
        <v>4</v>
      </c>
      <c r="D34" s="3"/>
    </row>
    <row r="35" spans="1:4" x14ac:dyDescent="0.3">
      <c r="A35" s="2"/>
      <c r="B35" s="13" t="str">
        <f>IF(C34="ANO","Počet zpracovatelů:"," ")</f>
        <v xml:space="preserve"> </v>
      </c>
      <c r="C35" s="9">
        <v>3</v>
      </c>
      <c r="D35" s="3"/>
    </row>
    <row r="36" spans="1:4" ht="6.75" customHeight="1" x14ac:dyDescent="0.3">
      <c r="B36" s="12"/>
      <c r="C36" s="5">
        <v>3</v>
      </c>
    </row>
    <row r="37" spans="1:4" x14ac:dyDescent="0.3">
      <c r="B37" s="11" t="str">
        <f>IF(C35&gt;0,"ZPRACOVATEL 1"," ")</f>
        <v>ZPRACOVATEL 1</v>
      </c>
      <c r="C37" s="5"/>
    </row>
    <row r="38" spans="1:4" x14ac:dyDescent="0.3">
      <c r="A38" s="2"/>
      <c r="B38" s="11" t="str">
        <f>IF(C35&gt;0,"Firma (název) zpracovatele:"," ")</f>
        <v>Firma (název) zpracovatele:</v>
      </c>
      <c r="C38" s="7"/>
      <c r="D38" s="3"/>
    </row>
    <row r="39" spans="1:4" x14ac:dyDescent="0.3">
      <c r="A39" s="2"/>
      <c r="B39" s="11" t="str">
        <f>IF(C35&gt;0,"se sídlem:"," ")</f>
        <v>se sídlem:</v>
      </c>
      <c r="C39" s="7" t="str">
        <f t="shared" ref="C39:C43" si="0">IF(B39=" "," ","")</f>
        <v/>
      </c>
      <c r="D39" s="3"/>
    </row>
    <row r="40" spans="1:4" x14ac:dyDescent="0.3">
      <c r="A40" s="2"/>
      <c r="B40" s="11" t="str">
        <f>IF(C35&gt;0,"IČ:"," ")</f>
        <v>IČ:</v>
      </c>
      <c r="C40" s="7" t="str">
        <f t="shared" si="0"/>
        <v/>
      </c>
      <c r="D40" s="3"/>
    </row>
    <row r="41" spans="1:4" x14ac:dyDescent="0.3">
      <c r="A41" s="2"/>
      <c r="B41" s="11" t="str">
        <f>IF(C35&gt;0,"odpovědná osoba:"," ")</f>
        <v>odpovědná osoba:</v>
      </c>
      <c r="C41" s="7" t="str">
        <f t="shared" si="0"/>
        <v/>
      </c>
      <c r="D41" s="3"/>
    </row>
    <row r="42" spans="1:4" x14ac:dyDescent="0.3">
      <c r="A42" s="2"/>
      <c r="B42" s="11" t="str">
        <f>IF(C35&gt;0,"e-mail:"," ")</f>
        <v>e-mail:</v>
      </c>
      <c r="C42" s="7" t="str">
        <f t="shared" si="0"/>
        <v/>
      </c>
      <c r="D42" s="3"/>
    </row>
    <row r="43" spans="1:4" x14ac:dyDescent="0.3">
      <c r="A43" s="2"/>
      <c r="B43" s="11" t="str">
        <f>IF(C35&gt;0,"telefon:"," ")</f>
        <v>telefon:</v>
      </c>
      <c r="C43" s="7" t="str">
        <f t="shared" si="0"/>
        <v/>
      </c>
      <c r="D43" s="3"/>
    </row>
    <row r="44" spans="1:4" x14ac:dyDescent="0.3">
      <c r="A44" s="2"/>
      <c r="B44" s="11" t="str">
        <f>IF(C35&gt;0,"Smlouva o zpracování OÚ:"," ")</f>
        <v>Smlouva o zpracování OÚ:</v>
      </c>
      <c r="C44" s="7" t="s">
        <v>6</v>
      </c>
      <c r="D44" s="3"/>
    </row>
    <row r="45" spans="1:4" x14ac:dyDescent="0.3">
      <c r="A45" s="2"/>
      <c r="B45" s="11" t="e">
        <f>IF(AND(C35&gt;0,C44=#REF!),"Právní předpis:"," ")</f>
        <v>#REF!</v>
      </c>
      <c r="C45" s="7" t="e">
        <f>IF(B45=" "," ","")</f>
        <v>#REF!</v>
      </c>
      <c r="D45" s="3"/>
    </row>
    <row r="46" spans="1:4" ht="6.75" customHeight="1" x14ac:dyDescent="0.3">
      <c r="B46" s="12"/>
      <c r="C46" s="5">
        <v>3</v>
      </c>
    </row>
    <row r="47" spans="1:4" x14ac:dyDescent="0.3">
      <c r="B47" s="11" t="str">
        <f>IF(C35&gt;1,"ZPRACOVATEL 2"," ")</f>
        <v>ZPRACOVATEL 2</v>
      </c>
      <c r="C47" s="5"/>
    </row>
    <row r="48" spans="1:4" x14ac:dyDescent="0.3">
      <c r="A48" s="2"/>
      <c r="B48" s="11" t="str">
        <f>IF(C35&gt;1,"Firma (název) zpracovatele:"," ")</f>
        <v>Firma (název) zpracovatele:</v>
      </c>
      <c r="C48" s="7" t="str">
        <f t="shared" ref="C48:C53" si="1">IF(B48=" "," ","")</f>
        <v/>
      </c>
      <c r="D48" s="3"/>
    </row>
    <row r="49" spans="1:4" x14ac:dyDescent="0.3">
      <c r="A49" s="2"/>
      <c r="B49" s="11" t="str">
        <f>IF(C35&gt;1,"se sídlem:"," ")</f>
        <v>se sídlem:</v>
      </c>
      <c r="C49" s="7" t="str">
        <f t="shared" si="1"/>
        <v/>
      </c>
      <c r="D49" s="3"/>
    </row>
    <row r="50" spans="1:4" x14ac:dyDescent="0.3">
      <c r="A50" s="2"/>
      <c r="B50" s="11" t="str">
        <f>IF(C35&gt;1,"IČ:"," ")</f>
        <v>IČ:</v>
      </c>
      <c r="C50" s="7" t="str">
        <f t="shared" si="1"/>
        <v/>
      </c>
      <c r="D50" s="3"/>
    </row>
    <row r="51" spans="1:4" x14ac:dyDescent="0.3">
      <c r="A51" s="2"/>
      <c r="B51" s="11" t="str">
        <f>IF(C35&gt;1,"odpovědná osoba:"," ")</f>
        <v>odpovědná osoba:</v>
      </c>
      <c r="C51" s="7" t="str">
        <f t="shared" si="1"/>
        <v/>
      </c>
      <c r="D51" s="3"/>
    </row>
    <row r="52" spans="1:4" x14ac:dyDescent="0.3">
      <c r="A52" s="2"/>
      <c r="B52" s="11" t="str">
        <f>IF(C35&gt;1,"e-mail:"," ")</f>
        <v>e-mail:</v>
      </c>
      <c r="C52" s="7" t="str">
        <f t="shared" si="1"/>
        <v/>
      </c>
      <c r="D52" s="3"/>
    </row>
    <row r="53" spans="1:4" x14ac:dyDescent="0.3">
      <c r="A53" s="2"/>
      <c r="B53" s="11" t="str">
        <f>IF(C35&gt;1,"telefon:"," ")</f>
        <v>telefon:</v>
      </c>
      <c r="C53" s="7" t="str">
        <f t="shared" si="1"/>
        <v/>
      </c>
      <c r="D53" s="3"/>
    </row>
    <row r="54" spans="1:4" x14ac:dyDescent="0.3">
      <c r="A54" s="2"/>
      <c r="B54" s="11" t="str">
        <f>IF(C35&gt;1,"Smlouva o zpracování OÚ:"," ")</f>
        <v>Smlouva o zpracování OÚ:</v>
      </c>
      <c r="C54" s="7" t="s">
        <v>6</v>
      </c>
      <c r="D54" s="3"/>
    </row>
    <row r="55" spans="1:4" x14ac:dyDescent="0.3">
      <c r="A55" s="2"/>
      <c r="B55" s="11" t="e">
        <f>IF(AND(C35&gt;1,C54=#REF!),"Právní předpis:"," ")</f>
        <v>#REF!</v>
      </c>
      <c r="C55" s="7" t="e">
        <f>IF(B55=" "," ","")</f>
        <v>#REF!</v>
      </c>
      <c r="D55" s="3"/>
    </row>
    <row r="56" spans="1:4" ht="6.75" customHeight="1" x14ac:dyDescent="0.3">
      <c r="B56" s="12"/>
      <c r="C56" s="5">
        <v>3</v>
      </c>
    </row>
    <row r="57" spans="1:4" x14ac:dyDescent="0.3">
      <c r="B57" s="11" t="str">
        <f>IF(C35&gt;2,"ZPRACOVATEL 3"," ")</f>
        <v>ZPRACOVATEL 3</v>
      </c>
      <c r="C57" s="5"/>
    </row>
    <row r="58" spans="1:4" x14ac:dyDescent="0.3">
      <c r="A58" s="2"/>
      <c r="B58" s="11" t="str">
        <f>IF(C35&gt;2,"Firma (název) zpracovatele:"," ")</f>
        <v>Firma (název) zpracovatele:</v>
      </c>
      <c r="C58" s="7" t="str">
        <f t="shared" ref="C58:C63" si="2">IF(B58=" "," ","")</f>
        <v/>
      </c>
      <c r="D58" s="3"/>
    </row>
    <row r="59" spans="1:4" x14ac:dyDescent="0.3">
      <c r="A59" s="2"/>
      <c r="B59" s="11" t="str">
        <f>IF(C35&gt;2,"se sídlem:"," ")</f>
        <v>se sídlem:</v>
      </c>
      <c r="C59" s="7" t="str">
        <f t="shared" si="2"/>
        <v/>
      </c>
      <c r="D59" s="3"/>
    </row>
    <row r="60" spans="1:4" x14ac:dyDescent="0.3">
      <c r="A60" s="2"/>
      <c r="B60" s="11" t="str">
        <f>IF(C35&gt;2,"IČ:"," ")</f>
        <v>IČ:</v>
      </c>
      <c r="C60" s="7" t="str">
        <f t="shared" si="2"/>
        <v/>
      </c>
      <c r="D60" s="3"/>
    </row>
    <row r="61" spans="1:4" x14ac:dyDescent="0.3">
      <c r="A61" s="2"/>
      <c r="B61" s="11" t="str">
        <f>IF(C35&gt;2,"odpovědná osoba:"," ")</f>
        <v>odpovědná osoba:</v>
      </c>
      <c r="C61" s="7" t="str">
        <f t="shared" si="2"/>
        <v/>
      </c>
      <c r="D61" s="3"/>
    </row>
    <row r="62" spans="1:4" x14ac:dyDescent="0.3">
      <c r="A62" s="2"/>
      <c r="B62" s="11" t="str">
        <f>IF(C35&gt;2,"e-mail:"," ")</f>
        <v>e-mail:</v>
      </c>
      <c r="C62" s="7" t="str">
        <f t="shared" si="2"/>
        <v/>
      </c>
      <c r="D62" s="3"/>
    </row>
    <row r="63" spans="1:4" x14ac:dyDescent="0.3">
      <c r="A63" s="2"/>
      <c r="B63" s="11" t="str">
        <f>IF(C35&gt;2,"telefon:"," ")</f>
        <v>telefon:</v>
      </c>
      <c r="C63" s="7" t="str">
        <f t="shared" si="2"/>
        <v/>
      </c>
      <c r="D63" s="3"/>
    </row>
    <row r="64" spans="1:4" x14ac:dyDescent="0.3">
      <c r="A64" s="2"/>
      <c r="B64" s="11" t="str">
        <f>IF(C35&gt;2,"Smlouva o zpracování OÚ:"," ")</f>
        <v>Smlouva o zpracování OÚ:</v>
      </c>
      <c r="C64" s="7" t="s">
        <v>6</v>
      </c>
      <c r="D64" s="3"/>
    </row>
    <row r="65" spans="1:4" x14ac:dyDescent="0.3">
      <c r="A65" s="2"/>
      <c r="B65" s="11" t="e">
        <f>IF(AND(C35&gt;2,C64=#REF!),"Právní předpis:"," ")</f>
        <v>#REF!</v>
      </c>
      <c r="C65" s="7" t="e">
        <f>IF(B65=" "," ","")</f>
        <v>#REF!</v>
      </c>
      <c r="D65" s="3"/>
    </row>
    <row r="66" spans="1:4" ht="6.75" customHeight="1" x14ac:dyDescent="0.3">
      <c r="B66" s="12"/>
      <c r="C66" s="5">
        <v>3</v>
      </c>
    </row>
    <row r="67" spans="1:4" x14ac:dyDescent="0.3">
      <c r="B67" s="11" t="str">
        <f>IF(C35&gt;3,"ZPRACOVATEL 4"," ")</f>
        <v xml:space="preserve"> </v>
      </c>
      <c r="C67" s="5"/>
    </row>
    <row r="68" spans="1:4" x14ac:dyDescent="0.3">
      <c r="A68" s="2"/>
      <c r="B68" s="11" t="str">
        <f>IF(C35&gt;3,"Firma (název) zpracovatele:"," ")</f>
        <v xml:space="preserve"> </v>
      </c>
      <c r="C68" s="7" t="str">
        <f t="shared" ref="C68:C73" si="3">IF(B68=" "," ","")</f>
        <v xml:space="preserve"> </v>
      </c>
      <c r="D68" s="3"/>
    </row>
    <row r="69" spans="1:4" x14ac:dyDescent="0.3">
      <c r="A69" s="2"/>
      <c r="B69" s="11" t="str">
        <f>IF(C35&gt;3,"se sídlem:"," ")</f>
        <v xml:space="preserve"> </v>
      </c>
      <c r="C69" s="7" t="str">
        <f t="shared" si="3"/>
        <v xml:space="preserve"> </v>
      </c>
      <c r="D69" s="3"/>
    </row>
    <row r="70" spans="1:4" x14ac:dyDescent="0.3">
      <c r="A70" s="2"/>
      <c r="B70" s="11" t="str">
        <f>IF(C35&gt;3,"IČ:"," ")</f>
        <v xml:space="preserve"> </v>
      </c>
      <c r="C70" s="7" t="str">
        <f t="shared" si="3"/>
        <v xml:space="preserve"> </v>
      </c>
      <c r="D70" s="3"/>
    </row>
    <row r="71" spans="1:4" x14ac:dyDescent="0.3">
      <c r="A71" s="2"/>
      <c r="B71" s="11" t="str">
        <f>IF(C35&gt;3,"odpovědná osoba:"," ")</f>
        <v xml:space="preserve"> </v>
      </c>
      <c r="C71" s="7" t="str">
        <f t="shared" si="3"/>
        <v xml:space="preserve"> </v>
      </c>
      <c r="D71" s="3"/>
    </row>
    <row r="72" spans="1:4" x14ac:dyDescent="0.3">
      <c r="A72" s="2"/>
      <c r="B72" s="11" t="str">
        <f>IF(C35&gt;3,"e-mail:"," ")</f>
        <v xml:space="preserve"> </v>
      </c>
      <c r="C72" s="7" t="str">
        <f t="shared" si="3"/>
        <v xml:space="preserve"> </v>
      </c>
      <c r="D72" s="3"/>
    </row>
    <row r="73" spans="1:4" x14ac:dyDescent="0.3">
      <c r="A73" s="2"/>
      <c r="B73" s="11" t="str">
        <f>IF(C35&gt;3,"telefon:"," ")</f>
        <v xml:space="preserve"> </v>
      </c>
      <c r="C73" s="7" t="str">
        <f t="shared" si="3"/>
        <v xml:space="preserve"> </v>
      </c>
      <c r="D73" s="3"/>
    </row>
    <row r="74" spans="1:4" x14ac:dyDescent="0.3">
      <c r="A74" s="2"/>
      <c r="B74" s="11" t="str">
        <f>IF(C35&gt;3,"Smlouva o zpracování OÚ:"," ")</f>
        <v xml:space="preserve"> </v>
      </c>
      <c r="C74" s="7" t="s">
        <v>6</v>
      </c>
      <c r="D74" s="3"/>
    </row>
    <row r="75" spans="1:4" x14ac:dyDescent="0.3">
      <c r="A75" s="2"/>
      <c r="B75" s="11" t="e">
        <f>IF(AND(C35&gt;3,C74=#REF!),"Právní předpis:"," ")</f>
        <v>#REF!</v>
      </c>
      <c r="C75" s="7" t="e">
        <f>IF(B75=" "," ","")</f>
        <v>#REF!</v>
      </c>
      <c r="D75" s="3"/>
    </row>
    <row r="76" spans="1:4" ht="6.75" customHeight="1" x14ac:dyDescent="0.3">
      <c r="B76" s="12"/>
      <c r="C76" s="5">
        <v>3</v>
      </c>
    </row>
    <row r="77" spans="1:4" x14ac:dyDescent="0.3">
      <c r="B77" s="11" t="str">
        <f>IF(C35&gt;4,"ZPRACOVATEL 5"," ")</f>
        <v xml:space="preserve"> </v>
      </c>
      <c r="C77" s="5"/>
    </row>
    <row r="78" spans="1:4" x14ac:dyDescent="0.3">
      <c r="A78" s="2"/>
      <c r="B78" s="11" t="str">
        <f>IF(C35&gt;4,"Firma (název) zpracovatele:"," ")</f>
        <v xml:space="preserve"> </v>
      </c>
      <c r="C78" s="7" t="str">
        <f t="shared" ref="C78:C83" si="4">IF(B78=" "," ","")</f>
        <v xml:space="preserve"> </v>
      </c>
      <c r="D78" s="3"/>
    </row>
    <row r="79" spans="1:4" x14ac:dyDescent="0.3">
      <c r="A79" s="2"/>
      <c r="B79" s="11" t="str">
        <f>IF(C35&gt;4,"se sídlem:"," ")</f>
        <v xml:space="preserve"> </v>
      </c>
      <c r="C79" s="7" t="str">
        <f t="shared" si="4"/>
        <v xml:space="preserve"> </v>
      </c>
      <c r="D79" s="3"/>
    </row>
    <row r="80" spans="1:4" x14ac:dyDescent="0.3">
      <c r="A80" s="2"/>
      <c r="B80" s="11" t="str">
        <f>IF(C35&gt;4,"IČ:"," ")</f>
        <v xml:space="preserve"> </v>
      </c>
      <c r="C80" s="7" t="str">
        <f t="shared" si="4"/>
        <v xml:space="preserve"> </v>
      </c>
      <c r="D80" s="3"/>
    </row>
    <row r="81" spans="1:4" x14ac:dyDescent="0.3">
      <c r="A81" s="2"/>
      <c r="B81" s="11" t="str">
        <f>IF(C35&gt;4,"odpovědná osoba:"," ")</f>
        <v xml:space="preserve"> </v>
      </c>
      <c r="C81" s="7" t="str">
        <f t="shared" si="4"/>
        <v xml:space="preserve"> </v>
      </c>
      <c r="D81" s="3"/>
    </row>
    <row r="82" spans="1:4" x14ac:dyDescent="0.3">
      <c r="A82" s="2"/>
      <c r="B82" s="11" t="str">
        <f>IF(C35&gt;4,"e-mail:"," ")</f>
        <v xml:space="preserve"> </v>
      </c>
      <c r="C82" s="7" t="str">
        <f t="shared" si="4"/>
        <v xml:space="preserve"> </v>
      </c>
      <c r="D82" s="3"/>
    </row>
    <row r="83" spans="1:4" x14ac:dyDescent="0.3">
      <c r="A83" s="2"/>
      <c r="B83" s="11" t="str">
        <f>IF(C35&gt;4,"telefon:"," ")</f>
        <v xml:space="preserve"> </v>
      </c>
      <c r="C83" s="7" t="str">
        <f t="shared" si="4"/>
        <v xml:space="preserve"> </v>
      </c>
      <c r="D83" s="3"/>
    </row>
    <row r="84" spans="1:4" x14ac:dyDescent="0.3">
      <c r="A84" s="2"/>
      <c r="B84" s="11" t="str">
        <f>IF(C35&gt;4,"Smlouva o zpracování OÚ:"," ")</f>
        <v xml:space="preserve"> </v>
      </c>
      <c r="C84" s="7" t="s">
        <v>6</v>
      </c>
      <c r="D84" s="3"/>
    </row>
    <row r="85" spans="1:4" x14ac:dyDescent="0.3">
      <c r="A85" s="2"/>
      <c r="B85" s="11" t="e">
        <f>IF(AND(C35&gt;4,C84=#REF!),"Právní předpis:"," ")</f>
        <v>#REF!</v>
      </c>
      <c r="C85" s="7" t="e">
        <f>IF(B85=" "," ","")</f>
        <v>#REF!</v>
      </c>
      <c r="D85" s="3"/>
    </row>
  </sheetData>
  <conditionalFormatting sqref="B38">
    <cfRule type="cellIs" dxfId="162" priority="84" operator="equal">
      <formula>" "</formula>
    </cfRule>
  </conditionalFormatting>
  <conditionalFormatting sqref="B40:C45 B39">
    <cfRule type="cellIs" dxfId="161" priority="83" operator="equal">
      <formula>" "</formula>
    </cfRule>
  </conditionalFormatting>
  <conditionalFormatting sqref="B35">
    <cfRule type="cellIs" dxfId="160" priority="82" operator="equal">
      <formula>" "</formula>
    </cfRule>
  </conditionalFormatting>
  <conditionalFormatting sqref="B37">
    <cfRule type="cellIs" dxfId="159" priority="81" operator="equal">
      <formula>" "</formula>
    </cfRule>
  </conditionalFormatting>
  <conditionalFormatting sqref="C40:C45">
    <cfRule type="cellIs" dxfId="158" priority="75" operator="equal">
      <formula>" "</formula>
    </cfRule>
    <cfRule type="cellIs" dxfId="157" priority="80" operator="equal">
      <formula>" "</formula>
    </cfRule>
  </conditionalFormatting>
  <conditionalFormatting sqref="C40">
    <cfRule type="cellIs" dxfId="156" priority="79" operator="equal">
      <formula>" "</formula>
    </cfRule>
  </conditionalFormatting>
  <conditionalFormatting sqref="C41">
    <cfRule type="cellIs" dxfId="155" priority="78" operator="equal">
      <formula>" "</formula>
    </cfRule>
  </conditionalFormatting>
  <conditionalFormatting sqref="C42">
    <cfRule type="cellIs" dxfId="154" priority="77" operator="equal">
      <formula>" "</formula>
    </cfRule>
  </conditionalFormatting>
  <conditionalFormatting sqref="C43">
    <cfRule type="cellIs" dxfId="153" priority="76" operator="equal">
      <formula>" "</formula>
    </cfRule>
  </conditionalFormatting>
  <conditionalFormatting sqref="C35">
    <cfRule type="expression" dxfId="152" priority="74">
      <formula>$B$35="Počet zpracovatelů:"</formula>
    </cfRule>
  </conditionalFormatting>
  <conditionalFormatting sqref="C44">
    <cfRule type="expression" dxfId="151" priority="73">
      <formula>$B$44="Smlouva o zpracování OÚ:"</formula>
    </cfRule>
  </conditionalFormatting>
  <conditionalFormatting sqref="B48:C48">
    <cfRule type="cellIs" dxfId="150" priority="72" operator="equal">
      <formula>" "</formula>
    </cfRule>
  </conditionalFormatting>
  <conditionalFormatting sqref="B49:C53 B55:C55 B54">
    <cfRule type="cellIs" dxfId="149" priority="71" operator="equal">
      <formula>" "</formula>
    </cfRule>
  </conditionalFormatting>
  <conditionalFormatting sqref="B47">
    <cfRule type="cellIs" dxfId="148" priority="70" operator="equal">
      <formula>" "</formula>
    </cfRule>
  </conditionalFormatting>
  <conditionalFormatting sqref="C48:C53 C55">
    <cfRule type="cellIs" dxfId="147" priority="63" operator="equal">
      <formula>" "</formula>
    </cfRule>
    <cfRule type="cellIs" dxfId="146" priority="69" operator="equal">
      <formula>" "</formula>
    </cfRule>
  </conditionalFormatting>
  <conditionalFormatting sqref="C49">
    <cfRule type="cellIs" dxfId="145" priority="68" operator="equal">
      <formula>" "</formula>
    </cfRule>
  </conditionalFormatting>
  <conditionalFormatting sqref="C50">
    <cfRule type="cellIs" dxfId="144" priority="67" operator="equal">
      <formula>" "</formula>
    </cfRule>
  </conditionalFormatting>
  <conditionalFormatting sqref="C51">
    <cfRule type="cellIs" dxfId="143" priority="66" operator="equal">
      <formula>" "</formula>
    </cfRule>
  </conditionalFormatting>
  <conditionalFormatting sqref="C52">
    <cfRule type="cellIs" dxfId="142" priority="65" operator="equal">
      <formula>" "</formula>
    </cfRule>
  </conditionalFormatting>
  <conditionalFormatting sqref="C53">
    <cfRule type="cellIs" dxfId="141" priority="64" operator="equal">
      <formula>" "</formula>
    </cfRule>
  </conditionalFormatting>
  <conditionalFormatting sqref="B58:C58">
    <cfRule type="cellIs" dxfId="140" priority="62" operator="equal">
      <formula>" "</formula>
    </cfRule>
  </conditionalFormatting>
  <conditionalFormatting sqref="B59:C65">
    <cfRule type="cellIs" dxfId="139" priority="61" operator="equal">
      <formula>" "</formula>
    </cfRule>
  </conditionalFormatting>
  <conditionalFormatting sqref="B57">
    <cfRule type="cellIs" dxfId="138" priority="60" operator="equal">
      <formula>" "</formula>
    </cfRule>
  </conditionalFormatting>
  <conditionalFormatting sqref="C58:C65">
    <cfRule type="cellIs" dxfId="137" priority="53" operator="equal">
      <formula>" "</formula>
    </cfRule>
    <cfRule type="cellIs" dxfId="136" priority="59" operator="equal">
      <formula>" "</formula>
    </cfRule>
  </conditionalFormatting>
  <conditionalFormatting sqref="C59">
    <cfRule type="cellIs" dxfId="135" priority="58" operator="equal">
      <formula>" "</formula>
    </cfRule>
  </conditionalFormatting>
  <conditionalFormatting sqref="C60">
    <cfRule type="cellIs" dxfId="134" priority="57" operator="equal">
      <formula>" "</formula>
    </cfRule>
  </conditionalFormatting>
  <conditionalFormatting sqref="C61">
    <cfRule type="cellIs" dxfId="133" priority="56" operator="equal">
      <formula>" "</formula>
    </cfRule>
  </conditionalFormatting>
  <conditionalFormatting sqref="C62">
    <cfRule type="cellIs" dxfId="132" priority="55" operator="equal">
      <formula>" "</formula>
    </cfRule>
  </conditionalFormatting>
  <conditionalFormatting sqref="C63">
    <cfRule type="cellIs" dxfId="131" priority="54" operator="equal">
      <formula>" "</formula>
    </cfRule>
  </conditionalFormatting>
  <conditionalFormatting sqref="C64">
    <cfRule type="expression" dxfId="130" priority="52">
      <formula>$B$64="Smlouva o zpracování OÚ:"</formula>
    </cfRule>
  </conditionalFormatting>
  <conditionalFormatting sqref="B68:C68">
    <cfRule type="cellIs" dxfId="129" priority="51" operator="equal">
      <formula>" "</formula>
    </cfRule>
  </conditionalFormatting>
  <conditionalFormatting sqref="B69:C75">
    <cfRule type="cellIs" dxfId="128" priority="50" operator="equal">
      <formula>" "</formula>
    </cfRule>
  </conditionalFormatting>
  <conditionalFormatting sqref="B67">
    <cfRule type="cellIs" dxfId="127" priority="49" operator="equal">
      <formula>" "</formula>
    </cfRule>
  </conditionalFormatting>
  <conditionalFormatting sqref="C68:C75">
    <cfRule type="cellIs" dxfId="126" priority="42" operator="equal">
      <formula>" "</formula>
    </cfRule>
    <cfRule type="cellIs" dxfId="125" priority="48" operator="equal">
      <formula>" "</formula>
    </cfRule>
  </conditionalFormatting>
  <conditionalFormatting sqref="C69">
    <cfRule type="cellIs" dxfId="124" priority="47" operator="equal">
      <formula>" "</formula>
    </cfRule>
  </conditionalFormatting>
  <conditionalFormatting sqref="C70">
    <cfRule type="cellIs" dxfId="123" priority="46" operator="equal">
      <formula>" "</formula>
    </cfRule>
  </conditionalFormatting>
  <conditionalFormatting sqref="C71">
    <cfRule type="cellIs" dxfId="122" priority="45" operator="equal">
      <formula>" "</formula>
    </cfRule>
  </conditionalFormatting>
  <conditionalFormatting sqref="C72">
    <cfRule type="cellIs" dxfId="121" priority="44" operator="equal">
      <formula>" "</formula>
    </cfRule>
  </conditionalFormatting>
  <conditionalFormatting sqref="C73">
    <cfRule type="cellIs" dxfId="120" priority="43" operator="equal">
      <formula>" "</formula>
    </cfRule>
  </conditionalFormatting>
  <conditionalFormatting sqref="C74">
    <cfRule type="expression" dxfId="119" priority="41">
      <formula>$B$74="Smlouva o zpracování OÚ:"</formula>
    </cfRule>
  </conditionalFormatting>
  <conditionalFormatting sqref="B78:C78">
    <cfRule type="cellIs" dxfId="118" priority="40" operator="equal">
      <formula>" "</formula>
    </cfRule>
  </conditionalFormatting>
  <conditionalFormatting sqref="B79:C85">
    <cfRule type="cellIs" dxfId="117" priority="39" operator="equal">
      <formula>" "</formula>
    </cfRule>
  </conditionalFormatting>
  <conditionalFormatting sqref="B77">
    <cfRule type="cellIs" dxfId="116" priority="38" operator="equal">
      <formula>" "</formula>
    </cfRule>
  </conditionalFormatting>
  <conditionalFormatting sqref="C78:C85">
    <cfRule type="cellIs" dxfId="115" priority="31" operator="equal">
      <formula>" "</formula>
    </cfRule>
    <cfRule type="cellIs" dxfId="114" priority="37" operator="equal">
      <formula>" "</formula>
    </cfRule>
  </conditionalFormatting>
  <conditionalFormatting sqref="C79">
    <cfRule type="cellIs" dxfId="113" priority="36" operator="equal">
      <formula>" "</formula>
    </cfRule>
  </conditionalFormatting>
  <conditionalFormatting sqref="C80">
    <cfRule type="cellIs" dxfId="112" priority="35" operator="equal">
      <formula>" "</formula>
    </cfRule>
  </conditionalFormatting>
  <conditionalFormatting sqref="C81">
    <cfRule type="cellIs" dxfId="111" priority="34" operator="equal">
      <formula>" "</formula>
    </cfRule>
  </conditionalFormatting>
  <conditionalFormatting sqref="C82">
    <cfRule type="cellIs" dxfId="110" priority="33" operator="equal">
      <formula>" "</formula>
    </cfRule>
  </conditionalFormatting>
  <conditionalFormatting sqref="C83">
    <cfRule type="cellIs" dxfId="109" priority="32" operator="equal">
      <formula>" "</formula>
    </cfRule>
  </conditionalFormatting>
  <conditionalFormatting sqref="C84">
    <cfRule type="expression" dxfId="108" priority="30">
      <formula>$B$84="Smlouva o zpracování OÚ:"</formula>
    </cfRule>
  </conditionalFormatting>
  <conditionalFormatting sqref="C54">
    <cfRule type="cellIs" dxfId="107" priority="29" operator="equal">
      <formula>" "</formula>
    </cfRule>
  </conditionalFormatting>
  <conditionalFormatting sqref="C54">
    <cfRule type="cellIs" dxfId="106" priority="27" operator="equal">
      <formula>" "</formula>
    </cfRule>
    <cfRule type="cellIs" dxfId="105" priority="28" operator="equal">
      <formula>" "</formula>
    </cfRule>
  </conditionalFormatting>
  <conditionalFormatting sqref="C54">
    <cfRule type="expression" dxfId="104" priority="26">
      <formula>$B$54="Smlouva o zpracování OÚ:"</formula>
    </cfRule>
  </conditionalFormatting>
  <conditionalFormatting sqref="C38">
    <cfRule type="cellIs" dxfId="103" priority="25" operator="equal">
      <formula>" "</formula>
    </cfRule>
  </conditionalFormatting>
  <conditionalFormatting sqref="C39">
    <cfRule type="cellIs" dxfId="102" priority="24" operator="equal">
      <formula>" "</formula>
    </cfRule>
  </conditionalFormatting>
  <conditionalFormatting sqref="C38:C39">
    <cfRule type="cellIs" dxfId="101" priority="21" operator="equal">
      <formula>" "</formula>
    </cfRule>
    <cfRule type="cellIs" dxfId="100" priority="23" operator="equal">
      <formula>" "</formula>
    </cfRule>
  </conditionalFormatting>
  <conditionalFormatting sqref="C39">
    <cfRule type="cellIs" dxfId="99" priority="22" operator="equal">
      <formula>" "</formula>
    </cfRule>
  </conditionalFormatting>
  <conditionalFormatting sqref="C22">
    <cfRule type="cellIs" dxfId="98" priority="19" operator="equal">
      <formula>"NEVÍM"</formula>
    </cfRule>
    <cfRule type="cellIs" dxfId="97" priority="20" operator="equal">
      <formula>"ANO"</formula>
    </cfRule>
  </conditionalFormatting>
  <conditionalFormatting sqref="C20">
    <cfRule type="expression" dxfId="96" priority="18">
      <formula>$B$20="      - jejich druh:"</formula>
    </cfRule>
  </conditionalFormatting>
  <conditionalFormatting sqref="C21">
    <cfRule type="expression" dxfId="95" priority="17">
      <formula>$B$20="      - jejich druh:"</formula>
    </cfRule>
  </conditionalFormatting>
  <conditionalFormatting sqref="C19">
    <cfRule type="cellIs" dxfId="94" priority="16" operator="equal">
      <formula>"NEVÍM"</formula>
    </cfRule>
  </conditionalFormatting>
  <conditionalFormatting sqref="C32">
    <cfRule type="cellIs" dxfId="93" priority="14" operator="equal">
      <formula>"NEVÍM"</formula>
    </cfRule>
    <cfRule type="cellIs" dxfId="92" priority="15" operator="equal">
      <formula>"ANO"</formula>
    </cfRule>
  </conditionalFormatting>
  <conditionalFormatting sqref="C29">
    <cfRule type="cellIs" dxfId="91" priority="12" operator="equal">
      <formula>"NEVÍM"</formula>
    </cfRule>
    <cfRule type="cellIs" dxfId="90" priority="13" operator="equal">
      <formula>"ANO"</formula>
    </cfRule>
  </conditionalFormatting>
  <conditionalFormatting sqref="C31">
    <cfRule type="expression" dxfId="89" priority="2">
      <formula>$C$30="NE"</formula>
    </cfRule>
  </conditionalFormatting>
  <conditionalFormatting sqref="B31">
    <cfRule type="expression" dxfId="88" priority="1">
      <formula>$C$30="NE"</formula>
    </cfRule>
  </conditionalFormatting>
  <conditionalFormatting sqref="C25">
    <cfRule type="cellIs" dxfId="87" priority="10" operator="equal">
      <formula>#REF!</formula>
    </cfRule>
    <cfRule type="cellIs" dxfId="86" priority="11" operator="equal">
      <formula>#REF!</formula>
    </cfRule>
  </conditionalFormatting>
  <conditionalFormatting sqref="C16">
    <cfRule type="cellIs" dxfId="85" priority="6" operator="equal">
      <formula>#REF!</formula>
    </cfRule>
    <cfRule type="cellIs" dxfId="84" priority="7" operator="equal">
      <formula>#REF!</formula>
    </cfRule>
    <cfRule type="cellIs" dxfId="83" priority="8" operator="equal">
      <formula>#REF!</formula>
    </cfRule>
    <cfRule type="cellIs" dxfId="82" priority="9" operator="equal">
      <formula>#REF!</formula>
    </cfRule>
  </conditionalFormatting>
  <conditionalFormatting sqref="C30">
    <cfRule type="cellIs" dxfId="81" priority="5" operator="equal">
      <formula>#REF!</formula>
    </cfRule>
  </conditionalFormatting>
  <conditionalFormatting sqref="C31">
    <cfRule type="cellIs" dxfId="80" priority="3" operator="equal">
      <formula>#REF!</formula>
    </cfRule>
    <cfRule type="cellIs" dxfId="79" priority="4" operator="equal">
      <formula>#REF!</formula>
    </cfRule>
  </conditionalFormatting>
  <dataValidations count="6">
    <dataValidation type="whole" allowBlank="1" showInputMessage="1" showErrorMessage="1" sqref="C46:C47 C56:C57 C66:C67 C76:C77 C35:C37">
      <formula1>1</formula1>
      <formula2>5</formula2>
    </dataValidation>
    <dataValidation type="list" allowBlank="1" showInputMessage="1" showErrorMessage="1" sqref="C16">
      <formula1>#REF!</formula1>
    </dataValidation>
    <dataValidation type="list" allowBlank="1" showInputMessage="1" showErrorMessage="1" sqref="C25">
      <formula1>#REF!</formula1>
    </dataValidation>
    <dataValidation type="list" allowBlank="1" showInputMessage="1" showErrorMessage="1" sqref="C15">
      <formula1>#REF!</formula1>
    </dataValidation>
    <dataValidation type="list" allowBlank="1" showInputMessage="1" showErrorMessage="1" sqref="C44 C54 C64 C74 C84">
      <formula1>#REF!</formula1>
    </dataValidation>
    <dataValidation type="list" allowBlank="1" showInputMessage="1" showErrorMessage="1" sqref="C19 C22 C29:C34">
      <formula1>#REF!</formula1>
    </dataValidation>
  </dataValidations>
  <hyperlinks>
    <hyperlink ref="C7" r:id="rId1"/>
  </hyperlinks>
  <pageMargins left="0.7" right="0.7" top="0.78740157499999996" bottom="0.78740157499999996" header="0.3" footer="0.3"/>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workbookViewId="0">
      <selection activeCell="C119" sqref="C119"/>
    </sheetView>
  </sheetViews>
  <sheetFormatPr defaultColWidth="9.109375" defaultRowHeight="14.4" x14ac:dyDescent="0.3"/>
  <cols>
    <col min="1" max="1" width="3.33203125" style="1" customWidth="1"/>
    <col min="2" max="2" width="31.33203125" style="14" customWidth="1"/>
    <col min="3" max="3" width="65" style="1" customWidth="1"/>
    <col min="4" max="4" width="2.88671875" style="1" customWidth="1"/>
    <col min="5" max="16384" width="9.109375" style="1"/>
  </cols>
  <sheetData>
    <row r="1" spans="1:4" ht="15" x14ac:dyDescent="0.25">
      <c r="B1" s="10"/>
      <c r="C1" s="4"/>
    </row>
    <row r="2" spans="1:4" x14ac:dyDescent="0.3">
      <c r="A2" s="2"/>
      <c r="B2" s="11" t="s">
        <v>0</v>
      </c>
      <c r="C2" s="21" t="s">
        <v>81</v>
      </c>
      <c r="D2" s="3"/>
    </row>
    <row r="3" spans="1:4" x14ac:dyDescent="0.3">
      <c r="A3" s="2"/>
      <c r="B3" s="11" t="s">
        <v>5</v>
      </c>
      <c r="C3" s="23"/>
      <c r="D3" s="3"/>
    </row>
    <row r="4" spans="1:4" x14ac:dyDescent="0.3">
      <c r="A4" s="2"/>
      <c r="B4" s="11" t="s">
        <v>1</v>
      </c>
      <c r="C4" s="24" t="s">
        <v>74</v>
      </c>
      <c r="D4" s="3"/>
    </row>
    <row r="5" spans="1:4" x14ac:dyDescent="0.3">
      <c r="A5" s="2"/>
      <c r="B5" s="11" t="s">
        <v>2</v>
      </c>
      <c r="C5"/>
      <c r="D5" s="3"/>
    </row>
    <row r="6" spans="1:4" x14ac:dyDescent="0.3">
      <c r="A6" s="2"/>
      <c r="B6" s="11" t="s">
        <v>12</v>
      </c>
      <c r="C6" s="22" t="s">
        <v>75</v>
      </c>
      <c r="D6" s="3"/>
    </row>
    <row r="7" spans="1:4" ht="15" x14ac:dyDescent="0.25">
      <c r="A7" s="2"/>
      <c r="B7" s="11" t="s">
        <v>13</v>
      </c>
      <c r="C7" s="17" t="s">
        <v>76</v>
      </c>
      <c r="D7" s="3"/>
    </row>
    <row r="8" spans="1:4" ht="15" x14ac:dyDescent="0.25">
      <c r="A8" s="2"/>
      <c r="B8" s="11" t="s">
        <v>14</v>
      </c>
      <c r="C8" s="18" t="s">
        <v>77</v>
      </c>
      <c r="D8" s="3"/>
    </row>
    <row r="9" spans="1:4" x14ac:dyDescent="0.3">
      <c r="A9" s="2"/>
      <c r="B9" s="11" t="s">
        <v>18</v>
      </c>
      <c r="C9" s="7" t="s">
        <v>85</v>
      </c>
      <c r="D9" s="3"/>
    </row>
    <row r="10" spans="1:4" x14ac:dyDescent="0.3">
      <c r="A10" s="2"/>
      <c r="B10" s="11" t="s">
        <v>19</v>
      </c>
      <c r="C10" s="7" t="s">
        <v>72</v>
      </c>
      <c r="D10" s="3"/>
    </row>
    <row r="11" spans="1:4" ht="15" x14ac:dyDescent="0.25">
      <c r="B11" s="12"/>
      <c r="C11" s="5"/>
    </row>
    <row r="12" spans="1:4" x14ac:dyDescent="0.3">
      <c r="A12" s="2"/>
      <c r="B12" s="11" t="s">
        <v>7</v>
      </c>
      <c r="C12" s="15">
        <v>12000</v>
      </c>
      <c r="D12" s="3"/>
    </row>
    <row r="13" spans="1:4" x14ac:dyDescent="0.3">
      <c r="A13" s="2"/>
      <c r="B13" s="11" t="s">
        <v>11</v>
      </c>
      <c r="C13" s="7"/>
      <c r="D13" s="3"/>
    </row>
    <row r="14" spans="1:4" x14ac:dyDescent="0.3">
      <c r="A14" s="2"/>
      <c r="B14" s="11" t="s">
        <v>17</v>
      </c>
      <c r="C14" s="7" t="s">
        <v>82</v>
      </c>
      <c r="D14" s="3"/>
    </row>
    <row r="15" spans="1:4" x14ac:dyDescent="0.3">
      <c r="A15" s="2"/>
      <c r="B15" s="11" t="s">
        <v>15</v>
      </c>
      <c r="C15" s="7" t="s">
        <v>16</v>
      </c>
      <c r="D15" s="3"/>
    </row>
    <row r="16" spans="1:4" x14ac:dyDescent="0.3">
      <c r="A16" s="2"/>
      <c r="B16" s="11" t="s">
        <v>27</v>
      </c>
      <c r="C16" s="7"/>
      <c r="D16" s="3"/>
    </row>
    <row r="17" spans="1:4" ht="26.4" x14ac:dyDescent="0.3">
      <c r="A17" s="2"/>
      <c r="B17" s="11" t="s">
        <v>8</v>
      </c>
      <c r="C17" s="19" t="s">
        <v>78</v>
      </c>
      <c r="D17" s="3"/>
    </row>
    <row r="18" spans="1:4" ht="39.6" x14ac:dyDescent="0.3">
      <c r="A18" s="2"/>
      <c r="B18" s="11" t="s">
        <v>21</v>
      </c>
      <c r="C18" s="19" t="s">
        <v>83</v>
      </c>
      <c r="D18" s="3"/>
    </row>
    <row r="19" spans="1:4" x14ac:dyDescent="0.3">
      <c r="A19" s="2"/>
      <c r="B19" s="11" t="s">
        <v>9</v>
      </c>
      <c r="C19" s="25" t="s">
        <v>43</v>
      </c>
      <c r="D19" s="3"/>
    </row>
    <row r="20" spans="1:4" x14ac:dyDescent="0.3">
      <c r="A20" s="2"/>
      <c r="B20" s="11" t="str">
        <f>IF(C19="ANO","      - jejich druh:","")</f>
        <v/>
      </c>
      <c r="D20" s="3"/>
    </row>
    <row r="21" spans="1:4" x14ac:dyDescent="0.3">
      <c r="A21" s="2"/>
      <c r="B21" s="11" t="str">
        <f>IF(C19="ANO","      - zákonnost zpracování:","")</f>
        <v/>
      </c>
      <c r="C21" s="25"/>
      <c r="D21" s="3"/>
    </row>
    <row r="22" spans="1:4" x14ac:dyDescent="0.3">
      <c r="A22" s="2"/>
      <c r="B22" s="11" t="s">
        <v>10</v>
      </c>
      <c r="C22" s="7"/>
      <c r="D22" s="3"/>
    </row>
    <row r="23" spans="1:4" x14ac:dyDescent="0.3">
      <c r="A23" s="2"/>
      <c r="B23" s="16" t="s">
        <v>22</v>
      </c>
      <c r="C23" s="7" t="s">
        <v>73</v>
      </c>
      <c r="D23" s="3"/>
    </row>
    <row r="24" spans="1:4" x14ac:dyDescent="0.3">
      <c r="A24" s="2"/>
      <c r="B24" s="16" t="s">
        <v>23</v>
      </c>
      <c r="C24" s="7" t="s">
        <v>55</v>
      </c>
      <c r="D24" s="3"/>
    </row>
    <row r="25" spans="1:4" x14ac:dyDescent="0.3">
      <c r="A25" s="2"/>
      <c r="B25" s="16" t="s">
        <v>26</v>
      </c>
      <c r="C25" s="7"/>
      <c r="D25" s="3"/>
    </row>
    <row r="26" spans="1:4" x14ac:dyDescent="0.3">
      <c r="A26" s="2"/>
      <c r="B26" s="16" t="s">
        <v>28</v>
      </c>
      <c r="C26" s="7" t="s">
        <v>80</v>
      </c>
      <c r="D26" s="3"/>
    </row>
    <row r="27" spans="1:4" x14ac:dyDescent="0.3">
      <c r="A27" s="2"/>
      <c r="B27" s="11" t="s">
        <v>29</v>
      </c>
      <c r="C27" s="7" t="s">
        <v>79</v>
      </c>
      <c r="D27" s="3"/>
    </row>
    <row r="28" spans="1:4" ht="28.8" x14ac:dyDescent="0.3">
      <c r="A28" s="2"/>
      <c r="B28" s="11" t="s">
        <v>24</v>
      </c>
      <c r="C28" s="7" t="s">
        <v>84</v>
      </c>
      <c r="D28" s="3"/>
    </row>
    <row r="29" spans="1:4" x14ac:dyDescent="0.3">
      <c r="A29" s="2"/>
      <c r="B29" s="11" t="s">
        <v>25</v>
      </c>
      <c r="C29" s="7" t="s">
        <v>43</v>
      </c>
      <c r="D29" s="3"/>
    </row>
    <row r="30" spans="1:4" x14ac:dyDescent="0.3">
      <c r="A30" s="2"/>
      <c r="B30" s="11" t="s">
        <v>30</v>
      </c>
      <c r="C30" s="7" t="s">
        <v>43</v>
      </c>
      <c r="D30" s="3"/>
    </row>
    <row r="31" spans="1:4" x14ac:dyDescent="0.3">
      <c r="A31" s="2"/>
      <c r="B31" s="11" t="s">
        <v>31</v>
      </c>
      <c r="C31" s="7" t="s">
        <v>4</v>
      </c>
      <c r="D31" s="3"/>
    </row>
    <row r="32" spans="1:4" x14ac:dyDescent="0.3">
      <c r="A32" s="2"/>
      <c r="B32" s="11" t="s">
        <v>20</v>
      </c>
      <c r="C32" s="7" t="s">
        <v>43</v>
      </c>
      <c r="D32" s="3"/>
    </row>
    <row r="33" spans="1:4" ht="6.75" customHeight="1" x14ac:dyDescent="0.3">
      <c r="B33" s="12"/>
      <c r="C33" s="5"/>
    </row>
    <row r="34" spans="1:4" x14ac:dyDescent="0.3">
      <c r="A34" s="2"/>
      <c r="B34" s="11" t="s">
        <v>3</v>
      </c>
      <c r="C34" s="8" t="s">
        <v>4</v>
      </c>
      <c r="D34" s="3"/>
    </row>
    <row r="35" spans="1:4" x14ac:dyDescent="0.3">
      <c r="A35" s="2"/>
      <c r="B35" s="13" t="str">
        <f>IF(C34="ANO","Počet zpracovatelů:"," ")</f>
        <v xml:space="preserve"> </v>
      </c>
      <c r="C35" s="9">
        <v>3</v>
      </c>
      <c r="D35" s="3"/>
    </row>
    <row r="36" spans="1:4" ht="6.75" customHeight="1" x14ac:dyDescent="0.3">
      <c r="B36" s="12"/>
      <c r="C36" s="5">
        <v>3</v>
      </c>
    </row>
    <row r="37" spans="1:4" x14ac:dyDescent="0.3">
      <c r="B37" s="11" t="str">
        <f>IF(C35&gt;0,"ZPRACOVATEL 1"," ")</f>
        <v>ZPRACOVATEL 1</v>
      </c>
      <c r="C37" s="5"/>
    </row>
    <row r="38" spans="1:4" x14ac:dyDescent="0.3">
      <c r="A38" s="2"/>
      <c r="B38" s="11" t="str">
        <f>IF(C35&gt;0,"Firma (název) zpracovatele:"," ")</f>
        <v>Firma (název) zpracovatele:</v>
      </c>
      <c r="C38" s="7"/>
      <c r="D38" s="3"/>
    </row>
    <row r="39" spans="1:4" x14ac:dyDescent="0.3">
      <c r="A39" s="2"/>
      <c r="B39" s="11" t="str">
        <f>IF(C35&gt;0,"se sídlem:"," ")</f>
        <v>se sídlem:</v>
      </c>
      <c r="C39" s="7" t="str">
        <f t="shared" ref="C39:C43" si="0">IF(B39=" "," ","")</f>
        <v/>
      </c>
      <c r="D39" s="3"/>
    </row>
    <row r="40" spans="1:4" x14ac:dyDescent="0.3">
      <c r="A40" s="2"/>
      <c r="B40" s="11" t="str">
        <f>IF(C35&gt;0,"IČ:"," ")</f>
        <v>IČ:</v>
      </c>
      <c r="C40" s="7" t="str">
        <f t="shared" si="0"/>
        <v/>
      </c>
      <c r="D40" s="3"/>
    </row>
    <row r="41" spans="1:4" x14ac:dyDescent="0.3">
      <c r="A41" s="2"/>
      <c r="B41" s="11" t="str">
        <f>IF(C35&gt;0,"odpovědná osoba:"," ")</f>
        <v>odpovědná osoba:</v>
      </c>
      <c r="C41" s="7" t="str">
        <f t="shared" si="0"/>
        <v/>
      </c>
      <c r="D41" s="3"/>
    </row>
    <row r="42" spans="1:4" x14ac:dyDescent="0.3">
      <c r="A42" s="2"/>
      <c r="B42" s="11" t="str">
        <f>IF(C35&gt;0,"e-mail:"," ")</f>
        <v>e-mail:</v>
      </c>
      <c r="C42" s="7" t="str">
        <f t="shared" si="0"/>
        <v/>
      </c>
      <c r="D42" s="3"/>
    </row>
    <row r="43" spans="1:4" x14ac:dyDescent="0.3">
      <c r="A43" s="2"/>
      <c r="B43" s="11" t="str">
        <f>IF(C35&gt;0,"telefon:"," ")</f>
        <v>telefon:</v>
      </c>
      <c r="C43" s="7" t="str">
        <f t="shared" si="0"/>
        <v/>
      </c>
      <c r="D43" s="3"/>
    </row>
    <row r="44" spans="1:4" x14ac:dyDescent="0.3">
      <c r="A44" s="2"/>
      <c r="B44" s="11" t="str">
        <f>IF(C35&gt;0,"Smlouva o zpracování OÚ:"," ")</f>
        <v>Smlouva o zpracování OÚ:</v>
      </c>
      <c r="C44" s="7" t="s">
        <v>6</v>
      </c>
      <c r="D44" s="3"/>
    </row>
    <row r="45" spans="1:4" x14ac:dyDescent="0.3">
      <c r="A45" s="2"/>
      <c r="B45" s="11" t="e">
        <f>IF(AND(C35&gt;0,C44=#REF!),"Právní předpis:"," ")</f>
        <v>#REF!</v>
      </c>
      <c r="C45" s="7" t="e">
        <f>IF(B45=" "," ","")</f>
        <v>#REF!</v>
      </c>
      <c r="D45" s="3"/>
    </row>
    <row r="46" spans="1:4" ht="6.75" customHeight="1" x14ac:dyDescent="0.3">
      <c r="B46" s="12"/>
      <c r="C46" s="5">
        <v>3</v>
      </c>
    </row>
    <row r="47" spans="1:4" x14ac:dyDescent="0.3">
      <c r="B47" s="11" t="str">
        <f>IF(C35&gt;1,"ZPRACOVATEL 2"," ")</f>
        <v>ZPRACOVATEL 2</v>
      </c>
      <c r="C47" s="5"/>
    </row>
    <row r="48" spans="1:4" x14ac:dyDescent="0.3">
      <c r="A48" s="2"/>
      <c r="B48" s="11" t="str">
        <f>IF(C35&gt;1,"Firma (název) zpracovatele:"," ")</f>
        <v>Firma (název) zpracovatele:</v>
      </c>
      <c r="C48" s="7" t="str">
        <f t="shared" ref="C48:C53" si="1">IF(B48=" "," ","")</f>
        <v/>
      </c>
      <c r="D48" s="3"/>
    </row>
    <row r="49" spans="1:4" x14ac:dyDescent="0.3">
      <c r="A49" s="2"/>
      <c r="B49" s="11" t="str">
        <f>IF(C35&gt;1,"se sídlem:"," ")</f>
        <v>se sídlem:</v>
      </c>
      <c r="C49" s="7" t="str">
        <f t="shared" si="1"/>
        <v/>
      </c>
      <c r="D49" s="3"/>
    </row>
    <row r="50" spans="1:4" x14ac:dyDescent="0.3">
      <c r="A50" s="2"/>
      <c r="B50" s="11" t="str">
        <f>IF(C35&gt;1,"IČ:"," ")</f>
        <v>IČ:</v>
      </c>
      <c r="C50" s="7" t="str">
        <f t="shared" si="1"/>
        <v/>
      </c>
      <c r="D50" s="3"/>
    </row>
    <row r="51" spans="1:4" x14ac:dyDescent="0.3">
      <c r="A51" s="2"/>
      <c r="B51" s="11" t="str">
        <f>IF(C35&gt;1,"odpovědná osoba:"," ")</f>
        <v>odpovědná osoba:</v>
      </c>
      <c r="C51" s="7" t="str">
        <f t="shared" si="1"/>
        <v/>
      </c>
      <c r="D51" s="3"/>
    </row>
    <row r="52" spans="1:4" x14ac:dyDescent="0.3">
      <c r="A52" s="2"/>
      <c r="B52" s="11" t="str">
        <f>IF(C35&gt;1,"e-mail:"," ")</f>
        <v>e-mail:</v>
      </c>
      <c r="C52" s="7" t="str">
        <f t="shared" si="1"/>
        <v/>
      </c>
      <c r="D52" s="3"/>
    </row>
    <row r="53" spans="1:4" x14ac:dyDescent="0.3">
      <c r="A53" s="2"/>
      <c r="B53" s="11" t="str">
        <f>IF(C35&gt;1,"telefon:"," ")</f>
        <v>telefon:</v>
      </c>
      <c r="C53" s="7" t="str">
        <f t="shared" si="1"/>
        <v/>
      </c>
      <c r="D53" s="3"/>
    </row>
    <row r="54" spans="1:4" x14ac:dyDescent="0.3">
      <c r="A54" s="2"/>
      <c r="B54" s="11" t="str">
        <f>IF(C35&gt;1,"Smlouva o zpracování OÚ:"," ")</f>
        <v>Smlouva o zpracování OÚ:</v>
      </c>
      <c r="C54" s="7" t="s">
        <v>6</v>
      </c>
      <c r="D54" s="3"/>
    </row>
    <row r="55" spans="1:4" x14ac:dyDescent="0.3">
      <c r="A55" s="2"/>
      <c r="B55" s="11" t="e">
        <f>IF(AND(C35&gt;1,C54=#REF!),"Právní předpis:"," ")</f>
        <v>#REF!</v>
      </c>
      <c r="C55" s="7" t="e">
        <f>IF(B55=" "," ","")</f>
        <v>#REF!</v>
      </c>
      <c r="D55" s="3"/>
    </row>
    <row r="56" spans="1:4" ht="6.75" customHeight="1" x14ac:dyDescent="0.3">
      <c r="B56" s="12"/>
      <c r="C56" s="5">
        <v>3</v>
      </c>
    </row>
    <row r="57" spans="1:4" x14ac:dyDescent="0.3">
      <c r="B57" s="11" t="str">
        <f>IF(C35&gt;2,"ZPRACOVATEL 3"," ")</f>
        <v>ZPRACOVATEL 3</v>
      </c>
      <c r="C57" s="5"/>
    </row>
    <row r="58" spans="1:4" x14ac:dyDescent="0.3">
      <c r="A58" s="2"/>
      <c r="B58" s="11" t="str">
        <f>IF(C35&gt;2,"Firma (název) zpracovatele:"," ")</f>
        <v>Firma (název) zpracovatele:</v>
      </c>
      <c r="C58" s="7" t="str">
        <f t="shared" ref="C58:C63" si="2">IF(B58=" "," ","")</f>
        <v/>
      </c>
      <c r="D58" s="3"/>
    </row>
    <row r="59" spans="1:4" x14ac:dyDescent="0.3">
      <c r="A59" s="2"/>
      <c r="B59" s="11" t="str">
        <f>IF(C35&gt;2,"se sídlem:"," ")</f>
        <v>se sídlem:</v>
      </c>
      <c r="C59" s="7" t="str">
        <f t="shared" si="2"/>
        <v/>
      </c>
      <c r="D59" s="3"/>
    </row>
    <row r="60" spans="1:4" x14ac:dyDescent="0.3">
      <c r="A60" s="2"/>
      <c r="B60" s="11" t="str">
        <f>IF(C35&gt;2,"IČ:"," ")</f>
        <v>IČ:</v>
      </c>
      <c r="C60" s="7" t="str">
        <f t="shared" si="2"/>
        <v/>
      </c>
      <c r="D60" s="3"/>
    </row>
    <row r="61" spans="1:4" x14ac:dyDescent="0.3">
      <c r="A61" s="2"/>
      <c r="B61" s="11" t="str">
        <f>IF(C35&gt;2,"odpovědná osoba:"," ")</f>
        <v>odpovědná osoba:</v>
      </c>
      <c r="C61" s="7" t="str">
        <f t="shared" si="2"/>
        <v/>
      </c>
      <c r="D61" s="3"/>
    </row>
    <row r="62" spans="1:4" x14ac:dyDescent="0.3">
      <c r="A62" s="2"/>
      <c r="B62" s="11" t="str">
        <f>IF(C35&gt;2,"e-mail:"," ")</f>
        <v>e-mail:</v>
      </c>
      <c r="C62" s="7" t="str">
        <f t="shared" si="2"/>
        <v/>
      </c>
      <c r="D62" s="3"/>
    </row>
    <row r="63" spans="1:4" x14ac:dyDescent="0.3">
      <c r="A63" s="2"/>
      <c r="B63" s="11" t="str">
        <f>IF(C35&gt;2,"telefon:"," ")</f>
        <v>telefon:</v>
      </c>
      <c r="C63" s="7" t="str">
        <f t="shared" si="2"/>
        <v/>
      </c>
      <c r="D63" s="3"/>
    </row>
    <row r="64" spans="1:4" x14ac:dyDescent="0.3">
      <c r="A64" s="2"/>
      <c r="B64" s="11" t="str">
        <f>IF(C35&gt;2,"Smlouva o zpracování OÚ:"," ")</f>
        <v>Smlouva o zpracování OÚ:</v>
      </c>
      <c r="C64" s="7" t="s">
        <v>6</v>
      </c>
      <c r="D64" s="3"/>
    </row>
    <row r="65" spans="1:4" x14ac:dyDescent="0.3">
      <c r="A65" s="2"/>
      <c r="B65" s="11" t="e">
        <f>IF(AND(C35&gt;2,C64=#REF!),"Právní předpis:"," ")</f>
        <v>#REF!</v>
      </c>
      <c r="C65" s="7" t="e">
        <f>IF(B65=" "," ","")</f>
        <v>#REF!</v>
      </c>
      <c r="D65" s="3"/>
    </row>
    <row r="66" spans="1:4" ht="6.75" customHeight="1" x14ac:dyDescent="0.3">
      <c r="B66" s="12"/>
      <c r="C66" s="5">
        <v>3</v>
      </c>
    </row>
    <row r="67" spans="1:4" x14ac:dyDescent="0.3">
      <c r="B67" s="11" t="str">
        <f>IF(C35&gt;3,"ZPRACOVATEL 4"," ")</f>
        <v xml:space="preserve"> </v>
      </c>
      <c r="C67" s="5"/>
    </row>
    <row r="68" spans="1:4" x14ac:dyDescent="0.3">
      <c r="A68" s="2"/>
      <c r="B68" s="11" t="str">
        <f>IF(C35&gt;3,"Firma (název) zpracovatele:"," ")</f>
        <v xml:space="preserve"> </v>
      </c>
      <c r="C68" s="7" t="str">
        <f t="shared" ref="C68:C73" si="3">IF(B68=" "," ","")</f>
        <v xml:space="preserve"> </v>
      </c>
      <c r="D68" s="3"/>
    </row>
    <row r="69" spans="1:4" x14ac:dyDescent="0.3">
      <c r="A69" s="2"/>
      <c r="B69" s="11" t="str">
        <f>IF(C35&gt;3,"se sídlem:"," ")</f>
        <v xml:space="preserve"> </v>
      </c>
      <c r="C69" s="7" t="str">
        <f t="shared" si="3"/>
        <v xml:space="preserve"> </v>
      </c>
      <c r="D69" s="3"/>
    </row>
    <row r="70" spans="1:4" x14ac:dyDescent="0.3">
      <c r="A70" s="2"/>
      <c r="B70" s="11" t="str">
        <f>IF(C35&gt;3,"IČ:"," ")</f>
        <v xml:space="preserve"> </v>
      </c>
      <c r="C70" s="7" t="str">
        <f t="shared" si="3"/>
        <v xml:space="preserve"> </v>
      </c>
      <c r="D70" s="3"/>
    </row>
    <row r="71" spans="1:4" x14ac:dyDescent="0.3">
      <c r="A71" s="2"/>
      <c r="B71" s="11" t="str">
        <f>IF(C35&gt;3,"odpovědná osoba:"," ")</f>
        <v xml:space="preserve"> </v>
      </c>
      <c r="C71" s="7" t="str">
        <f t="shared" si="3"/>
        <v xml:space="preserve"> </v>
      </c>
      <c r="D71" s="3"/>
    </row>
    <row r="72" spans="1:4" x14ac:dyDescent="0.3">
      <c r="A72" s="2"/>
      <c r="B72" s="11" t="str">
        <f>IF(C35&gt;3,"e-mail:"," ")</f>
        <v xml:space="preserve"> </v>
      </c>
      <c r="C72" s="7" t="str">
        <f t="shared" si="3"/>
        <v xml:space="preserve"> </v>
      </c>
      <c r="D72" s="3"/>
    </row>
    <row r="73" spans="1:4" x14ac:dyDescent="0.3">
      <c r="A73" s="2"/>
      <c r="B73" s="11" t="str">
        <f>IF(C35&gt;3,"telefon:"," ")</f>
        <v xml:space="preserve"> </v>
      </c>
      <c r="C73" s="7" t="str">
        <f t="shared" si="3"/>
        <v xml:space="preserve"> </v>
      </c>
      <c r="D73" s="3"/>
    </row>
    <row r="74" spans="1:4" x14ac:dyDescent="0.3">
      <c r="A74" s="2"/>
      <c r="B74" s="11" t="str">
        <f>IF(C35&gt;3,"Smlouva o zpracování OÚ:"," ")</f>
        <v xml:space="preserve"> </v>
      </c>
      <c r="C74" s="7" t="s">
        <v>6</v>
      </c>
      <c r="D74" s="3"/>
    </row>
    <row r="75" spans="1:4" x14ac:dyDescent="0.3">
      <c r="A75" s="2"/>
      <c r="B75" s="11" t="e">
        <f>IF(AND(C35&gt;3,C74=#REF!),"Právní předpis:"," ")</f>
        <v>#REF!</v>
      </c>
      <c r="C75" s="7" t="e">
        <f>IF(B75=" "," ","")</f>
        <v>#REF!</v>
      </c>
      <c r="D75" s="3"/>
    </row>
    <row r="76" spans="1:4" ht="6.75" customHeight="1" x14ac:dyDescent="0.3">
      <c r="B76" s="12"/>
      <c r="C76" s="5">
        <v>3</v>
      </c>
    </row>
    <row r="77" spans="1:4" x14ac:dyDescent="0.3">
      <c r="B77" s="11" t="str">
        <f>IF(C35&gt;4,"ZPRACOVATEL 5"," ")</f>
        <v xml:space="preserve"> </v>
      </c>
      <c r="C77" s="5"/>
    </row>
    <row r="78" spans="1:4" x14ac:dyDescent="0.3">
      <c r="A78" s="2"/>
      <c r="B78" s="11" t="str">
        <f>IF(C35&gt;4,"Firma (název) zpracovatele:"," ")</f>
        <v xml:space="preserve"> </v>
      </c>
      <c r="C78" s="7" t="str">
        <f t="shared" ref="C78:C83" si="4">IF(B78=" "," ","")</f>
        <v xml:space="preserve"> </v>
      </c>
      <c r="D78" s="3"/>
    </row>
    <row r="79" spans="1:4" x14ac:dyDescent="0.3">
      <c r="A79" s="2"/>
      <c r="B79" s="11" t="str">
        <f>IF(C35&gt;4,"se sídlem:"," ")</f>
        <v xml:space="preserve"> </v>
      </c>
      <c r="C79" s="7" t="str">
        <f t="shared" si="4"/>
        <v xml:space="preserve"> </v>
      </c>
      <c r="D79" s="3"/>
    </row>
    <row r="80" spans="1:4" x14ac:dyDescent="0.3">
      <c r="A80" s="2"/>
      <c r="B80" s="11" t="str">
        <f>IF(C35&gt;4,"IČ:"," ")</f>
        <v xml:space="preserve"> </v>
      </c>
      <c r="C80" s="7" t="str">
        <f t="shared" si="4"/>
        <v xml:space="preserve"> </v>
      </c>
      <c r="D80" s="3"/>
    </row>
    <row r="81" spans="1:4" x14ac:dyDescent="0.3">
      <c r="A81" s="2"/>
      <c r="B81" s="11" t="str">
        <f>IF(C35&gt;4,"odpovědná osoba:"," ")</f>
        <v xml:space="preserve"> </v>
      </c>
      <c r="C81" s="7" t="str">
        <f t="shared" si="4"/>
        <v xml:space="preserve"> </v>
      </c>
      <c r="D81" s="3"/>
    </row>
    <row r="82" spans="1:4" x14ac:dyDescent="0.3">
      <c r="A82" s="2"/>
      <c r="B82" s="11" t="str">
        <f>IF(C35&gt;4,"e-mail:"," ")</f>
        <v xml:space="preserve"> </v>
      </c>
      <c r="C82" s="7" t="str">
        <f t="shared" si="4"/>
        <v xml:space="preserve"> </v>
      </c>
      <c r="D82" s="3"/>
    </row>
    <row r="83" spans="1:4" x14ac:dyDescent="0.3">
      <c r="A83" s="2"/>
      <c r="B83" s="11" t="str">
        <f>IF(C35&gt;4,"telefon:"," ")</f>
        <v xml:space="preserve"> </v>
      </c>
      <c r="C83" s="7" t="str">
        <f t="shared" si="4"/>
        <v xml:space="preserve"> </v>
      </c>
      <c r="D83" s="3"/>
    </row>
    <row r="84" spans="1:4" x14ac:dyDescent="0.3">
      <c r="A84" s="2"/>
      <c r="B84" s="11" t="str">
        <f>IF(C35&gt;4,"Smlouva o zpracování OÚ:"," ")</f>
        <v xml:space="preserve"> </v>
      </c>
      <c r="C84" s="7" t="s">
        <v>6</v>
      </c>
      <c r="D84" s="3"/>
    </row>
    <row r="85" spans="1:4" x14ac:dyDescent="0.3">
      <c r="A85" s="2"/>
      <c r="B85" s="11" t="e">
        <f>IF(AND(C35&gt;4,C84=#REF!),"Právní předpis:"," ")</f>
        <v>#REF!</v>
      </c>
      <c r="C85" s="7" t="e">
        <f>IF(B85=" "," ","")</f>
        <v>#REF!</v>
      </c>
      <c r="D85" s="3"/>
    </row>
  </sheetData>
  <conditionalFormatting sqref="B38">
    <cfRule type="cellIs" dxfId="78" priority="84" operator="equal">
      <formula>" "</formula>
    </cfRule>
  </conditionalFormatting>
  <conditionalFormatting sqref="B40:C45 B39">
    <cfRule type="cellIs" dxfId="77" priority="83" operator="equal">
      <formula>" "</formula>
    </cfRule>
  </conditionalFormatting>
  <conditionalFormatting sqref="B35">
    <cfRule type="cellIs" dxfId="76" priority="82" operator="equal">
      <formula>" "</formula>
    </cfRule>
  </conditionalFormatting>
  <conditionalFormatting sqref="B37">
    <cfRule type="cellIs" dxfId="75" priority="81" operator="equal">
      <formula>" "</formula>
    </cfRule>
  </conditionalFormatting>
  <conditionalFormatting sqref="C40:C45">
    <cfRule type="cellIs" dxfId="74" priority="75" operator="equal">
      <formula>" "</formula>
    </cfRule>
    <cfRule type="cellIs" dxfId="73" priority="80" operator="equal">
      <formula>" "</formula>
    </cfRule>
  </conditionalFormatting>
  <conditionalFormatting sqref="C40">
    <cfRule type="cellIs" dxfId="72" priority="79" operator="equal">
      <formula>" "</formula>
    </cfRule>
  </conditionalFormatting>
  <conditionalFormatting sqref="C41">
    <cfRule type="cellIs" dxfId="71" priority="78" operator="equal">
      <formula>" "</formula>
    </cfRule>
  </conditionalFormatting>
  <conditionalFormatting sqref="C42">
    <cfRule type="cellIs" dxfId="70" priority="77" operator="equal">
      <formula>" "</formula>
    </cfRule>
  </conditionalFormatting>
  <conditionalFormatting sqref="C43">
    <cfRule type="cellIs" dxfId="69" priority="76" operator="equal">
      <formula>" "</formula>
    </cfRule>
  </conditionalFormatting>
  <conditionalFormatting sqref="C35">
    <cfRule type="expression" dxfId="68" priority="74">
      <formula>$B$35="Počet zpracovatelů:"</formula>
    </cfRule>
  </conditionalFormatting>
  <conditionalFormatting sqref="C44">
    <cfRule type="expression" dxfId="67" priority="73">
      <formula>$B$44="Smlouva o zpracování OÚ:"</formula>
    </cfRule>
  </conditionalFormatting>
  <conditionalFormatting sqref="B48:C48">
    <cfRule type="cellIs" dxfId="66" priority="72" operator="equal">
      <formula>" "</formula>
    </cfRule>
  </conditionalFormatting>
  <conditionalFormatting sqref="B49:C53 B55:C55 B54">
    <cfRule type="cellIs" dxfId="65" priority="71" operator="equal">
      <formula>" "</formula>
    </cfRule>
  </conditionalFormatting>
  <conditionalFormatting sqref="B47">
    <cfRule type="cellIs" dxfId="64" priority="70" operator="equal">
      <formula>" "</formula>
    </cfRule>
  </conditionalFormatting>
  <conditionalFormatting sqref="C48:C53 C55">
    <cfRule type="cellIs" dxfId="63" priority="63" operator="equal">
      <formula>" "</formula>
    </cfRule>
    <cfRule type="cellIs" dxfId="62" priority="69" operator="equal">
      <formula>" "</formula>
    </cfRule>
  </conditionalFormatting>
  <conditionalFormatting sqref="C49">
    <cfRule type="cellIs" dxfId="61" priority="68" operator="equal">
      <formula>" "</formula>
    </cfRule>
  </conditionalFormatting>
  <conditionalFormatting sqref="C50">
    <cfRule type="cellIs" dxfId="60" priority="67" operator="equal">
      <formula>" "</formula>
    </cfRule>
  </conditionalFormatting>
  <conditionalFormatting sqref="C51">
    <cfRule type="cellIs" dxfId="59" priority="66" operator="equal">
      <formula>" "</formula>
    </cfRule>
  </conditionalFormatting>
  <conditionalFormatting sqref="C52">
    <cfRule type="cellIs" dxfId="58" priority="65" operator="equal">
      <formula>" "</formula>
    </cfRule>
  </conditionalFormatting>
  <conditionalFormatting sqref="C53">
    <cfRule type="cellIs" dxfId="57" priority="64" operator="equal">
      <formula>" "</formula>
    </cfRule>
  </conditionalFormatting>
  <conditionalFormatting sqref="B58:C58">
    <cfRule type="cellIs" dxfId="56" priority="62" operator="equal">
      <formula>" "</formula>
    </cfRule>
  </conditionalFormatting>
  <conditionalFormatting sqref="B59:C65">
    <cfRule type="cellIs" dxfId="55" priority="61" operator="equal">
      <formula>" "</formula>
    </cfRule>
  </conditionalFormatting>
  <conditionalFormatting sqref="B57">
    <cfRule type="cellIs" dxfId="54" priority="60" operator="equal">
      <formula>" "</formula>
    </cfRule>
  </conditionalFormatting>
  <conditionalFormatting sqref="C58:C65">
    <cfRule type="cellIs" dxfId="53" priority="53" operator="equal">
      <formula>" "</formula>
    </cfRule>
    <cfRule type="cellIs" dxfId="52" priority="59" operator="equal">
      <formula>" "</formula>
    </cfRule>
  </conditionalFormatting>
  <conditionalFormatting sqref="C59">
    <cfRule type="cellIs" dxfId="51" priority="58" operator="equal">
      <formula>" "</formula>
    </cfRule>
  </conditionalFormatting>
  <conditionalFormatting sqref="C60">
    <cfRule type="cellIs" dxfId="50" priority="57" operator="equal">
      <formula>" "</formula>
    </cfRule>
  </conditionalFormatting>
  <conditionalFormatting sqref="C61">
    <cfRule type="cellIs" dxfId="49" priority="56" operator="equal">
      <formula>" "</formula>
    </cfRule>
  </conditionalFormatting>
  <conditionalFormatting sqref="C62">
    <cfRule type="cellIs" dxfId="48" priority="55" operator="equal">
      <formula>" "</formula>
    </cfRule>
  </conditionalFormatting>
  <conditionalFormatting sqref="C63">
    <cfRule type="cellIs" dxfId="47" priority="54" operator="equal">
      <formula>" "</formula>
    </cfRule>
  </conditionalFormatting>
  <conditionalFormatting sqref="C64">
    <cfRule type="expression" dxfId="46" priority="52">
      <formula>$B$64="Smlouva o zpracování OÚ:"</formula>
    </cfRule>
  </conditionalFormatting>
  <conditionalFormatting sqref="B68:C68">
    <cfRule type="cellIs" dxfId="45" priority="51" operator="equal">
      <formula>" "</formula>
    </cfRule>
  </conditionalFormatting>
  <conditionalFormatting sqref="B69:C75">
    <cfRule type="cellIs" dxfId="44" priority="50" operator="equal">
      <formula>" "</formula>
    </cfRule>
  </conditionalFormatting>
  <conditionalFormatting sqref="B67">
    <cfRule type="cellIs" dxfId="43" priority="49" operator="equal">
      <formula>" "</formula>
    </cfRule>
  </conditionalFormatting>
  <conditionalFormatting sqref="C68:C75">
    <cfRule type="cellIs" dxfId="42" priority="42" operator="equal">
      <formula>" "</formula>
    </cfRule>
    <cfRule type="cellIs" dxfId="41" priority="48" operator="equal">
      <formula>" "</formula>
    </cfRule>
  </conditionalFormatting>
  <conditionalFormatting sqref="C69">
    <cfRule type="cellIs" dxfId="40" priority="47" operator="equal">
      <formula>" "</formula>
    </cfRule>
  </conditionalFormatting>
  <conditionalFormatting sqref="C70">
    <cfRule type="cellIs" dxfId="39" priority="46" operator="equal">
      <formula>" "</formula>
    </cfRule>
  </conditionalFormatting>
  <conditionalFormatting sqref="C71">
    <cfRule type="cellIs" dxfId="38" priority="45" operator="equal">
      <formula>" "</formula>
    </cfRule>
  </conditionalFormatting>
  <conditionalFormatting sqref="C72">
    <cfRule type="cellIs" dxfId="37" priority="44" operator="equal">
      <formula>" "</formula>
    </cfRule>
  </conditionalFormatting>
  <conditionalFormatting sqref="C73">
    <cfRule type="cellIs" dxfId="36" priority="43" operator="equal">
      <formula>" "</formula>
    </cfRule>
  </conditionalFormatting>
  <conditionalFormatting sqref="C74">
    <cfRule type="expression" dxfId="35" priority="41">
      <formula>$B$74="Smlouva o zpracování OÚ:"</formula>
    </cfRule>
  </conditionalFormatting>
  <conditionalFormatting sqref="B78:C78">
    <cfRule type="cellIs" dxfId="34" priority="40" operator="equal">
      <formula>" "</formula>
    </cfRule>
  </conditionalFormatting>
  <conditionalFormatting sqref="B79:C85">
    <cfRule type="cellIs" dxfId="33" priority="39" operator="equal">
      <formula>" "</formula>
    </cfRule>
  </conditionalFormatting>
  <conditionalFormatting sqref="B77">
    <cfRule type="cellIs" dxfId="32" priority="38" operator="equal">
      <formula>" "</formula>
    </cfRule>
  </conditionalFormatting>
  <conditionalFormatting sqref="C78:C85">
    <cfRule type="cellIs" dxfId="31" priority="31" operator="equal">
      <formula>" "</formula>
    </cfRule>
    <cfRule type="cellIs" dxfId="30" priority="37" operator="equal">
      <formula>" "</formula>
    </cfRule>
  </conditionalFormatting>
  <conditionalFormatting sqref="C79">
    <cfRule type="cellIs" dxfId="29" priority="36" operator="equal">
      <formula>" "</formula>
    </cfRule>
  </conditionalFormatting>
  <conditionalFormatting sqref="C80">
    <cfRule type="cellIs" dxfId="28" priority="35" operator="equal">
      <formula>" "</formula>
    </cfRule>
  </conditionalFormatting>
  <conditionalFormatting sqref="C81">
    <cfRule type="cellIs" dxfId="27" priority="34" operator="equal">
      <formula>" "</formula>
    </cfRule>
  </conditionalFormatting>
  <conditionalFormatting sqref="C82">
    <cfRule type="cellIs" dxfId="26" priority="33" operator="equal">
      <formula>" "</formula>
    </cfRule>
  </conditionalFormatting>
  <conditionalFormatting sqref="C83">
    <cfRule type="cellIs" dxfId="25" priority="32" operator="equal">
      <formula>" "</formula>
    </cfRule>
  </conditionalFormatting>
  <conditionalFormatting sqref="C84">
    <cfRule type="expression" dxfId="24" priority="30">
      <formula>$B$84="Smlouva o zpracování OÚ:"</formula>
    </cfRule>
  </conditionalFormatting>
  <conditionalFormatting sqref="C54">
    <cfRule type="cellIs" dxfId="23" priority="29" operator="equal">
      <formula>" "</formula>
    </cfRule>
  </conditionalFormatting>
  <conditionalFormatting sqref="C54">
    <cfRule type="cellIs" dxfId="22" priority="27" operator="equal">
      <formula>" "</formula>
    </cfRule>
    <cfRule type="cellIs" dxfId="21" priority="28" operator="equal">
      <formula>" "</formula>
    </cfRule>
  </conditionalFormatting>
  <conditionalFormatting sqref="C54">
    <cfRule type="expression" dxfId="20" priority="26">
      <formula>$B$54="Smlouva o zpracování OÚ:"</formula>
    </cfRule>
  </conditionalFormatting>
  <conditionalFormatting sqref="C38">
    <cfRule type="cellIs" dxfId="19" priority="25" operator="equal">
      <formula>" "</formula>
    </cfRule>
  </conditionalFormatting>
  <conditionalFormatting sqref="C39">
    <cfRule type="cellIs" dxfId="18" priority="24" operator="equal">
      <formula>" "</formula>
    </cfRule>
  </conditionalFormatting>
  <conditionalFormatting sqref="C38:C39">
    <cfRule type="cellIs" dxfId="17" priority="21" operator="equal">
      <formula>" "</formula>
    </cfRule>
    <cfRule type="cellIs" dxfId="16" priority="23" operator="equal">
      <formula>" "</formula>
    </cfRule>
  </conditionalFormatting>
  <conditionalFormatting sqref="C39">
    <cfRule type="cellIs" dxfId="15" priority="22" operator="equal">
      <formula>" "</formula>
    </cfRule>
  </conditionalFormatting>
  <conditionalFormatting sqref="C22">
    <cfRule type="cellIs" dxfId="14" priority="19" operator="equal">
      <formula>"NEVÍM"</formula>
    </cfRule>
    <cfRule type="cellIs" dxfId="13" priority="20" operator="equal">
      <formula>"ANO"</formula>
    </cfRule>
  </conditionalFormatting>
  <conditionalFormatting sqref="C32">
    <cfRule type="cellIs" dxfId="12" priority="14" operator="equal">
      <formula>"NEVÍM"</formula>
    </cfRule>
    <cfRule type="cellIs" dxfId="11" priority="15" operator="equal">
      <formula>"ANO"</formula>
    </cfRule>
  </conditionalFormatting>
  <conditionalFormatting sqref="C29">
    <cfRule type="cellIs" dxfId="10" priority="12" operator="equal">
      <formula>"NEVÍM"</formula>
    </cfRule>
    <cfRule type="cellIs" dxfId="9" priority="13" operator="equal">
      <formula>"ANO"</formula>
    </cfRule>
  </conditionalFormatting>
  <conditionalFormatting sqref="C31">
    <cfRule type="expression" dxfId="8" priority="2">
      <formula>$C$30="NE"</formula>
    </cfRule>
  </conditionalFormatting>
  <conditionalFormatting sqref="B31">
    <cfRule type="expression" dxfId="7" priority="1">
      <formula>$C$30="NE"</formula>
    </cfRule>
  </conditionalFormatting>
  <conditionalFormatting sqref="C16">
    <cfRule type="cellIs" dxfId="6" priority="6" operator="equal">
      <formula>#REF!</formula>
    </cfRule>
    <cfRule type="cellIs" dxfId="5" priority="7" operator="equal">
      <formula>#REF!</formula>
    </cfRule>
    <cfRule type="cellIs" dxfId="4" priority="8" operator="equal">
      <formula>#REF!</formula>
    </cfRule>
    <cfRule type="cellIs" dxfId="3" priority="9" operator="equal">
      <formula>#REF!</formula>
    </cfRule>
  </conditionalFormatting>
  <conditionalFormatting sqref="C30">
    <cfRule type="cellIs" dxfId="2" priority="5" operator="equal">
      <formula>#REF!</formula>
    </cfRule>
  </conditionalFormatting>
  <conditionalFormatting sqref="C31">
    <cfRule type="cellIs" dxfId="1" priority="3" operator="equal">
      <formula>#REF!</formula>
    </cfRule>
    <cfRule type="cellIs" dxfId="0" priority="4" operator="equal">
      <formula>#REF!</formula>
    </cfRule>
  </conditionalFormatting>
  <dataValidations count="2">
    <dataValidation type="whole" allowBlank="1" showInputMessage="1" showErrorMessage="1" sqref="C46:C47 C56:C57 C66:C67 C76:C77 C35:C37">
      <formula1>1</formula1>
      <formula2>5</formula2>
    </dataValidation>
    <dataValidation type="list" allowBlank="1" showInputMessage="1" showErrorMessage="1" sqref="C29:C34 C22 C44 C54 C64 C74 C84 C15:C16 C25">
      <formula1>#REF!</formula1>
    </dataValidation>
  </dataValidations>
  <hyperlinks>
    <hyperlink ref="C7" r:id="rId1"/>
  </hyperlinks>
  <pageMargins left="0.7" right="0.7" top="0.78740157499999996" bottom="0.78740157499999996" header="0.3" footer="0.3"/>
  <pageSetup paperSize="9" orientation="portrait" horizontalDpi="0" verticalDpi="0"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1</vt:lpstr>
      <vt:lpstr>2</vt:lpstr>
      <vt:lpstr>3</vt:lpstr>
      <vt:lpstr>4</vt:lpstr>
      <vt:lpstr>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Benešová</dc:creator>
  <cp:lastModifiedBy>Aleš Felgr</cp:lastModifiedBy>
  <cp:lastPrinted>2018-04-03T08:24:17Z</cp:lastPrinted>
  <dcterms:created xsi:type="dcterms:W3CDTF">2017-08-05T16:45:01Z</dcterms:created>
  <dcterms:modified xsi:type="dcterms:W3CDTF">2018-06-25T13:35:18Z</dcterms:modified>
</cp:coreProperties>
</file>