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ŠK\"/>
    </mc:Choice>
  </mc:AlternateContent>
  <bookViews>
    <workbookView xWindow="0" yWindow="0" windowWidth="19200" windowHeight="11370" activeTab="5"/>
  </bookViews>
  <sheets>
    <sheet name="1 Ředitelé PO" sheetId="2" r:id="rId1"/>
    <sheet name="2 Vítání občánků" sheetId="9" r:id="rId2"/>
    <sheet name="3 Dotace" sheetId="10" r:id="rId3"/>
    <sheet name="4 Zápis do školy" sheetId="11" r:id="rId4"/>
    <sheet name="5 Vidimace" sheetId="12" r:id="rId5"/>
    <sheet name="6 Komise" sheetId="13" r:id="rId6"/>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3" l="1"/>
  <c r="C85" i="13" s="1"/>
  <c r="B84" i="13"/>
  <c r="B83" i="13"/>
  <c r="C83" i="13" s="1"/>
  <c r="C82" i="13"/>
  <c r="B82" i="13"/>
  <c r="B81" i="13"/>
  <c r="C81" i="13" s="1"/>
  <c r="C80" i="13"/>
  <c r="B80" i="13"/>
  <c r="B79" i="13"/>
  <c r="C79" i="13" s="1"/>
  <c r="C78" i="13"/>
  <c r="B78" i="13"/>
  <c r="B77" i="13"/>
  <c r="B75" i="13"/>
  <c r="C75" i="13" s="1"/>
  <c r="B74" i="13"/>
  <c r="B73" i="13"/>
  <c r="C73" i="13" s="1"/>
  <c r="C72" i="13"/>
  <c r="B72" i="13"/>
  <c r="B71" i="13"/>
  <c r="C71" i="13" s="1"/>
  <c r="C70" i="13"/>
  <c r="B70" i="13"/>
  <c r="B69" i="13"/>
  <c r="C69" i="13" s="1"/>
  <c r="C68" i="13"/>
  <c r="B68" i="13"/>
  <c r="B67" i="13"/>
  <c r="B65" i="13"/>
  <c r="C65" i="13" s="1"/>
  <c r="B64" i="13"/>
  <c r="B63" i="13"/>
  <c r="C63" i="13" s="1"/>
  <c r="C62" i="13"/>
  <c r="B62" i="13"/>
  <c r="B61" i="13"/>
  <c r="C61" i="13" s="1"/>
  <c r="C60" i="13"/>
  <c r="B60" i="13"/>
  <c r="B59" i="13"/>
  <c r="C59" i="13" s="1"/>
  <c r="C58" i="13"/>
  <c r="B58" i="13"/>
  <c r="B57" i="13"/>
  <c r="B55" i="13"/>
  <c r="C55" i="13" s="1"/>
  <c r="B54" i="13"/>
  <c r="B53" i="13"/>
  <c r="C53" i="13" s="1"/>
  <c r="C52" i="13"/>
  <c r="B52" i="13"/>
  <c r="B51" i="13"/>
  <c r="C51" i="13" s="1"/>
  <c r="C50" i="13"/>
  <c r="B50" i="13"/>
  <c r="B49" i="13"/>
  <c r="C49" i="13" s="1"/>
  <c r="C48" i="13"/>
  <c r="B48" i="13"/>
  <c r="B47" i="13"/>
  <c r="B45" i="13"/>
  <c r="C45" i="13" s="1"/>
  <c r="B44" i="13"/>
  <c r="B43" i="13"/>
  <c r="C43" i="13" s="1"/>
  <c r="C42" i="13"/>
  <c r="B42" i="13"/>
  <c r="B41" i="13"/>
  <c r="C41" i="13" s="1"/>
  <c r="C40" i="13"/>
  <c r="B40" i="13"/>
  <c r="B39" i="13"/>
  <c r="C39" i="13" s="1"/>
  <c r="B38" i="13"/>
  <c r="B37" i="13"/>
  <c r="B35" i="13"/>
  <c r="B21" i="13"/>
  <c r="B20" i="13"/>
  <c r="B85" i="12" l="1"/>
  <c r="C85" i="12" s="1"/>
  <c r="B84" i="12"/>
  <c r="B83" i="12"/>
  <c r="C83" i="12" s="1"/>
  <c r="B82" i="12"/>
  <c r="C82" i="12" s="1"/>
  <c r="B81" i="12"/>
  <c r="C81" i="12" s="1"/>
  <c r="B80" i="12"/>
  <c r="C80" i="12" s="1"/>
  <c r="B79" i="12"/>
  <c r="C79" i="12" s="1"/>
  <c r="C78" i="12"/>
  <c r="B78" i="12"/>
  <c r="B77" i="12"/>
  <c r="B75" i="12"/>
  <c r="C75" i="12" s="1"/>
  <c r="B74" i="12"/>
  <c r="B73" i="12"/>
  <c r="C73" i="12" s="1"/>
  <c r="B72" i="12"/>
  <c r="C72" i="12" s="1"/>
  <c r="B71" i="12"/>
  <c r="C71" i="12" s="1"/>
  <c r="C70" i="12"/>
  <c r="B70" i="12"/>
  <c r="B69" i="12"/>
  <c r="C69" i="12" s="1"/>
  <c r="B68" i="12"/>
  <c r="C68" i="12" s="1"/>
  <c r="B67" i="12"/>
  <c r="B65" i="12"/>
  <c r="C65" i="12" s="1"/>
  <c r="B64" i="12"/>
  <c r="B63" i="12"/>
  <c r="C63" i="12" s="1"/>
  <c r="B62" i="12"/>
  <c r="C62" i="12" s="1"/>
  <c r="B61" i="12"/>
  <c r="C61" i="12" s="1"/>
  <c r="B60" i="12"/>
  <c r="C60" i="12" s="1"/>
  <c r="B59" i="12"/>
  <c r="C59" i="12" s="1"/>
  <c r="C58" i="12"/>
  <c r="B58" i="12"/>
  <c r="B57" i="12"/>
  <c r="B55" i="12"/>
  <c r="C55" i="12" s="1"/>
  <c r="B54" i="12"/>
  <c r="B53" i="12"/>
  <c r="C53" i="12" s="1"/>
  <c r="B52" i="12"/>
  <c r="C52" i="12" s="1"/>
  <c r="B51" i="12"/>
  <c r="C51" i="12" s="1"/>
  <c r="C50" i="12"/>
  <c r="B50" i="12"/>
  <c r="B49" i="12"/>
  <c r="C49" i="12" s="1"/>
  <c r="B48" i="12"/>
  <c r="C48" i="12" s="1"/>
  <c r="B47" i="12"/>
  <c r="B45" i="12"/>
  <c r="C45" i="12" s="1"/>
  <c r="B44" i="12"/>
  <c r="B43" i="12"/>
  <c r="C43" i="12" s="1"/>
  <c r="B42" i="12"/>
  <c r="C42" i="12" s="1"/>
  <c r="B41" i="12"/>
  <c r="C41" i="12" s="1"/>
  <c r="C40" i="12"/>
  <c r="B40" i="12"/>
  <c r="B39" i="12"/>
  <c r="C39" i="12" s="1"/>
  <c r="B38" i="12"/>
  <c r="B37" i="12"/>
  <c r="B35" i="12"/>
  <c r="B21" i="12"/>
  <c r="B20" i="12"/>
  <c r="B85" i="11"/>
  <c r="C85" i="11" s="1"/>
  <c r="B84" i="11"/>
  <c r="C83" i="11"/>
  <c r="B83" i="11"/>
  <c r="B82" i="11"/>
  <c r="C82" i="11" s="1"/>
  <c r="C81" i="11"/>
  <c r="B81" i="11"/>
  <c r="B80" i="11"/>
  <c r="C80" i="11" s="1"/>
  <c r="C79" i="11"/>
  <c r="B79" i="11"/>
  <c r="B78" i="11"/>
  <c r="C78" i="11" s="1"/>
  <c r="B77" i="11"/>
  <c r="B75" i="11"/>
  <c r="C75" i="11" s="1"/>
  <c r="B74" i="11"/>
  <c r="C73" i="11"/>
  <c r="B73" i="11"/>
  <c r="B72" i="11"/>
  <c r="C72" i="11" s="1"/>
  <c r="C71" i="11"/>
  <c r="B71" i="11"/>
  <c r="B70" i="11"/>
  <c r="C70" i="11" s="1"/>
  <c r="C69" i="11"/>
  <c r="B69" i="11"/>
  <c r="B68" i="11"/>
  <c r="C68" i="11" s="1"/>
  <c r="B67" i="11"/>
  <c r="C65" i="11"/>
  <c r="B65" i="11"/>
  <c r="B64" i="11"/>
  <c r="C63" i="11"/>
  <c r="B63" i="11"/>
  <c r="B62" i="11"/>
  <c r="C62" i="11" s="1"/>
  <c r="C61" i="11"/>
  <c r="B61" i="11"/>
  <c r="B60" i="11"/>
  <c r="C60" i="11" s="1"/>
  <c r="C59" i="11"/>
  <c r="B59" i="11"/>
  <c r="B58" i="11"/>
  <c r="C58" i="11" s="1"/>
  <c r="B57" i="11"/>
  <c r="B55" i="11"/>
  <c r="C55" i="11" s="1"/>
  <c r="B54" i="11"/>
  <c r="C53" i="11"/>
  <c r="B53" i="11"/>
  <c r="B52" i="11"/>
  <c r="C52" i="11" s="1"/>
  <c r="C51" i="11"/>
  <c r="B51" i="11"/>
  <c r="B50" i="11"/>
  <c r="C50" i="11" s="1"/>
  <c r="C49" i="11"/>
  <c r="B49" i="11"/>
  <c r="B48" i="11"/>
  <c r="C48" i="11" s="1"/>
  <c r="B47" i="11"/>
  <c r="B45" i="11"/>
  <c r="C45" i="11" s="1"/>
  <c r="B44" i="11"/>
  <c r="C43" i="11"/>
  <c r="B43" i="11"/>
  <c r="B42" i="11"/>
  <c r="C42" i="11" s="1"/>
  <c r="C41" i="11"/>
  <c r="B41" i="11"/>
  <c r="B40" i="11"/>
  <c r="C40" i="11" s="1"/>
  <c r="C39" i="11"/>
  <c r="B39" i="11"/>
  <c r="B38" i="11"/>
  <c r="B37" i="11"/>
  <c r="B35" i="11"/>
  <c r="B21" i="11"/>
  <c r="B20" i="11"/>
  <c r="B85" i="10"/>
  <c r="C85" i="10" s="1"/>
  <c r="B84" i="10"/>
  <c r="B83" i="10"/>
  <c r="C83" i="10" s="1"/>
  <c r="C82" i="10"/>
  <c r="B82" i="10"/>
  <c r="B81" i="10"/>
  <c r="C81" i="10" s="1"/>
  <c r="C80" i="10"/>
  <c r="B80" i="10"/>
  <c r="B79" i="10"/>
  <c r="C79" i="10" s="1"/>
  <c r="C78" i="10"/>
  <c r="B78" i="10"/>
  <c r="B77" i="10"/>
  <c r="B75" i="10"/>
  <c r="C75" i="10" s="1"/>
  <c r="B74" i="10"/>
  <c r="B73" i="10"/>
  <c r="C73" i="10" s="1"/>
  <c r="C72" i="10"/>
  <c r="B72" i="10"/>
  <c r="B71" i="10"/>
  <c r="C71" i="10" s="1"/>
  <c r="C70" i="10"/>
  <c r="B70" i="10"/>
  <c r="B69" i="10"/>
  <c r="C69" i="10" s="1"/>
  <c r="C68" i="10"/>
  <c r="B68" i="10"/>
  <c r="B67" i="10"/>
  <c r="B65" i="10"/>
  <c r="C65" i="10" s="1"/>
  <c r="B64" i="10"/>
  <c r="B63" i="10"/>
  <c r="C63" i="10" s="1"/>
  <c r="C62" i="10"/>
  <c r="B62" i="10"/>
  <c r="B61" i="10"/>
  <c r="C61" i="10" s="1"/>
  <c r="C60" i="10"/>
  <c r="B60" i="10"/>
  <c r="B59" i="10"/>
  <c r="C59" i="10" s="1"/>
  <c r="C58" i="10"/>
  <c r="B58" i="10"/>
  <c r="B57" i="10"/>
  <c r="B55" i="10"/>
  <c r="C55" i="10" s="1"/>
  <c r="B54" i="10"/>
  <c r="B53" i="10"/>
  <c r="C53" i="10" s="1"/>
  <c r="C52" i="10"/>
  <c r="B52" i="10"/>
  <c r="B51" i="10"/>
  <c r="C51" i="10" s="1"/>
  <c r="C50" i="10"/>
  <c r="B50" i="10"/>
  <c r="B49" i="10"/>
  <c r="C49" i="10" s="1"/>
  <c r="C48" i="10"/>
  <c r="B48" i="10"/>
  <c r="B47" i="10"/>
  <c r="B45" i="10"/>
  <c r="C45" i="10" s="1"/>
  <c r="B44" i="10"/>
  <c r="B43" i="10"/>
  <c r="C43" i="10" s="1"/>
  <c r="C42" i="10"/>
  <c r="B42" i="10"/>
  <c r="B41" i="10"/>
  <c r="C41" i="10" s="1"/>
  <c r="C40" i="10"/>
  <c r="B40" i="10"/>
  <c r="B39" i="10"/>
  <c r="C39" i="10" s="1"/>
  <c r="B38" i="10"/>
  <c r="B37" i="10"/>
  <c r="B35" i="10"/>
  <c r="B21" i="10"/>
  <c r="B20" i="10"/>
  <c r="B85" i="9"/>
  <c r="C85" i="9" s="1"/>
  <c r="B84" i="9"/>
  <c r="B83" i="9"/>
  <c r="C83" i="9" s="1"/>
  <c r="B82" i="9"/>
  <c r="C82" i="9" s="1"/>
  <c r="B81" i="9"/>
  <c r="C81" i="9" s="1"/>
  <c r="B80" i="9"/>
  <c r="C80" i="9" s="1"/>
  <c r="B79" i="9"/>
  <c r="C79" i="9" s="1"/>
  <c r="B78" i="9"/>
  <c r="C78" i="9" s="1"/>
  <c r="B77" i="9"/>
  <c r="B75" i="9"/>
  <c r="C75" i="9" s="1"/>
  <c r="B74" i="9"/>
  <c r="B73" i="9"/>
  <c r="C73" i="9" s="1"/>
  <c r="B72" i="9"/>
  <c r="C72" i="9" s="1"/>
  <c r="B71" i="9"/>
  <c r="C71" i="9" s="1"/>
  <c r="B70" i="9"/>
  <c r="C70" i="9" s="1"/>
  <c r="B69" i="9"/>
  <c r="C69" i="9" s="1"/>
  <c r="B68" i="9"/>
  <c r="C68" i="9" s="1"/>
  <c r="B67" i="9"/>
  <c r="C65" i="9"/>
  <c r="B65" i="9"/>
  <c r="B64" i="9"/>
  <c r="B63" i="9"/>
  <c r="C63" i="9" s="1"/>
  <c r="B62" i="9"/>
  <c r="C62" i="9" s="1"/>
  <c r="B61" i="9"/>
  <c r="C61" i="9" s="1"/>
  <c r="B60" i="9"/>
  <c r="C60" i="9" s="1"/>
  <c r="B59" i="9"/>
  <c r="C59" i="9" s="1"/>
  <c r="B58" i="9"/>
  <c r="C58" i="9" s="1"/>
  <c r="B57" i="9"/>
  <c r="B55" i="9"/>
  <c r="C55" i="9" s="1"/>
  <c r="B54" i="9"/>
  <c r="B53" i="9"/>
  <c r="C53" i="9" s="1"/>
  <c r="B52" i="9"/>
  <c r="C52" i="9" s="1"/>
  <c r="B51" i="9"/>
  <c r="C51" i="9" s="1"/>
  <c r="B50" i="9"/>
  <c r="C50" i="9" s="1"/>
  <c r="B49" i="9"/>
  <c r="C49" i="9" s="1"/>
  <c r="B48" i="9"/>
  <c r="C48" i="9" s="1"/>
  <c r="B47" i="9"/>
  <c r="C45" i="9"/>
  <c r="B45" i="9"/>
  <c r="B44" i="9"/>
  <c r="B43" i="9"/>
  <c r="C43" i="9" s="1"/>
  <c r="B42" i="9"/>
  <c r="C42" i="9" s="1"/>
  <c r="B41" i="9"/>
  <c r="C41" i="9" s="1"/>
  <c r="B40" i="9"/>
  <c r="C40" i="9" s="1"/>
  <c r="B39" i="9"/>
  <c r="C39" i="9" s="1"/>
  <c r="B38" i="9"/>
  <c r="B37" i="9"/>
  <c r="B35" i="9"/>
  <c r="B21" i="9"/>
  <c r="B20" i="9"/>
  <c r="B55" i="2" l="1"/>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shapeId="0">
      <text>
        <r>
          <rPr>
            <sz val="9"/>
            <color indexed="81"/>
            <rFont val="Tahoma"/>
            <family val="2"/>
            <charset val="238"/>
          </rPr>
          <t>Uveďte přesný druh (viz. nápověda k buňce C19).</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<sst xmlns="http://schemas.openxmlformats.org/spreadsheetml/2006/main" count="336" uniqueCount="88">
  <si>
    <t>Název zpracování:</t>
  </si>
  <si>
    <t>Organizační jednotka:</t>
  </si>
  <si>
    <t>Číslo organizační jednotky:</t>
  </si>
  <si>
    <t>Zpracovatel:</t>
  </si>
  <si>
    <t>NE</t>
  </si>
  <si>
    <t>Číslo zpracování:</t>
  </si>
  <si>
    <t xml:space="preserve"> </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</si>
  <si>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</si>
  <si>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</si>
  <si>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</si>
  <si>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</si>
  <si>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</si>
  <si>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</si>
  <si>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</si>
  <si>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</si>
  <si>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</si>
  <si>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</si>
  <si>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</si>
  <si>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</si>
  <si>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</si>
  <si>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</si>
  <si>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</si>
  <si>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</si>
  <si>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</si>
  <si>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</si>
  <si>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</si>
  <si>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</si>
  <si>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</si>
  <si>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</si>
  <si>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</si>
  <si>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</si>
  <si>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</si>
  <si>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Mgr. Jindřiška Klaudová</t>
  </si>
  <si>
    <t>jindriska.klaudova@vysoke-myto.cz</t>
  </si>
  <si>
    <t>465466153</t>
  </si>
  <si>
    <t>Jméno, příjmení, titul, datum narození, rodné číslo, trvalé bydliště, email, telefon, datová schránka, místo narození, státní příslušnost, místo pobytu, předchozí zaměstnavatel, spis vedoucího pracovníka, platový výměr, podpis,</t>
  </si>
  <si>
    <t>budova B. Smetany 92, Vysoké Mýto, II. patro, číslo dveří 215</t>
  </si>
  <si>
    <t>ne</t>
  </si>
  <si>
    <t>Vítání občánků, jubilea a přání</t>
  </si>
  <si>
    <t>Jméno, příjmení, titul, datum narození, trvalé bydliště, podpis,</t>
  </si>
  <si>
    <t>Zápisy do prvních tříd základních škol, zápisy do mateřských škol</t>
  </si>
  <si>
    <t>budova B. Smetany 92, Vysoké Mýto, přízemí, klientské centrum</t>
  </si>
  <si>
    <t xml:space="preserve">Jméno, příjmení, datum narození,  trvalé bydliště, státní příslušnost </t>
  </si>
  <si>
    <t>Jméno, příjmení, titul, datum narození, trvalé bydliště, email, telefon, datová schránka, státní příslušnost, místo pobytu, podpis.</t>
  </si>
  <si>
    <t>budova B. Smetany 92, Vysoké Mýto, II. patro, číslo dveří 215 a přízemí, klientské centrum</t>
  </si>
  <si>
    <t>Vidimace a legalizace dokladů a úředních listin, Czech point</t>
  </si>
  <si>
    <t>klienti</t>
  </si>
  <si>
    <t>Jméno, příjmení, datum narození, rodné číslo, místo narození, trvalé bydliště,  místo narození, číslo dokladu totožnosti, podpis,</t>
  </si>
  <si>
    <t>Poskytování programových dotací v programech podpory v oblasti sportu, kultury, školství, spolupráce s partnerskými městy, a poskytování individuálních dotací.</t>
  </si>
  <si>
    <t>právní povinnost - uzavření veřejnoprávní smlouvy</t>
  </si>
  <si>
    <t>právní povinnost - stanovení platového výměru a odměňování</t>
  </si>
  <si>
    <t>právní povinnost - vítání občánků, jubilea občanů</t>
  </si>
  <si>
    <t>občané města</t>
  </si>
  <si>
    <t>správce, rodiče dětí</t>
  </si>
  <si>
    <t>správce, MŠMT, MV, ÚÍV, Krajský úřad Pardubického kraje, školské PO VM</t>
  </si>
  <si>
    <t>správce, Krajský úřad Pardubického kraje, příjemci dotací</t>
  </si>
  <si>
    <t>žadatelé o dotace</t>
  </si>
  <si>
    <t>správce, základní školy VM, mateřské školy VM</t>
  </si>
  <si>
    <t>právní povinnost - poskytnutí seznamů dětí pro účely zápisů</t>
  </si>
  <si>
    <t>děti  ve věku povinného předškolního vzdělávání a povinné školní docházky</t>
  </si>
  <si>
    <t>správce, klienti</t>
  </si>
  <si>
    <t>právní povinnost - ověřování</t>
  </si>
  <si>
    <t>Evidence vedoucích pracovníků příspěvkových organizací</t>
  </si>
  <si>
    <t>OŠK - odbor školství, kultury a sportu</t>
  </si>
  <si>
    <t>nejsou</t>
  </si>
  <si>
    <t>z veřejných zdrojů (MěÚ VM - odbor občanských agend, školy)</t>
  </si>
  <si>
    <t>od subjektu údajů</t>
  </si>
  <si>
    <t>ředitelé škol a školských zařízení</t>
  </si>
  <si>
    <t>5 let - dle spisového a skartačního řádu</t>
  </si>
  <si>
    <t>10 let - dle spisového a skartačního řádu</t>
  </si>
  <si>
    <t>6/1b)                                                                                                         128/2000 Sb., - Zákon o obcích,
250/2000 Sb., Zákon o rozpočtových pravidlech územních rozpočtů, 320/2001 Sb., Zákon o finanční kontrole ve veřejné správě</t>
  </si>
  <si>
    <t>6/1c)                                                                                                        128/2000 Sb., - Zákon o obcích,
341/2017 Sb., - Nařízení vlády o platových poměrech zaměstnanců ve veřejných službách a správě,
222/2010 Sb., - Nařízení vlády o katalogu prací ve veřejných službách a správě,
250/2000 Sb., - Zákon o rozpočtových pravidlech územních rozpočtů,
561/2004 Sb., - Zákon o předškolním, základním, středním, vyšším odborném a jiném vzdělávání (školský zákon)</t>
  </si>
  <si>
    <t xml:space="preserve">6/1c)                                                                                                       128/2000 Sb., - Zákon o obcích,
561/2004 Sb., - Zákon o předškolním, základním, středním, vyšším odborném a jiném vzdělávání (školský zákon), Zákon č. 500/2004 Sb., správní řád, 48/2005 Sb., Vyhláška o základním vzdělávání a některých náležitostech plnění povinné školní docházky, 14/2005 Sb., Vyhláška o předškolním vzdělávání </t>
  </si>
  <si>
    <t xml:space="preserve">6/1c)                                                                                                      21/2006 Sb., Zákon o ověřování, 36/2006 Sb., Vyhláška o ověřování shody opisu nebo kopie s listinou a o ověřování pravosti podpisu, 634/2004 Sb., Zákon o správních poplatcích </t>
  </si>
  <si>
    <t>Plnění zákonných povinností a vnitřních předpisů po dobu trvání pracovního poměru zaměstnance.</t>
  </si>
  <si>
    <t xml:space="preserve">Plnění zákonných povinností a vnitřních předpisů </t>
  </si>
  <si>
    <t>6/1e)   veřejný zájem, 6/1f) oprávněný zájem                                                                                         128/2000 Sb., - Zákon o obcích,
133/2000 Sb., - Zákon o evidenci obyvatel,</t>
  </si>
  <si>
    <t>vedoucí odboru - Mgr. Jindřiška Klaudová, referentky OŠK - Renata Benešová, Radka Fendrychová</t>
  </si>
  <si>
    <t>referentka OŠK - Michaela Kotrbová</t>
  </si>
  <si>
    <t>vedoucí odboru - Mgr. Jindřiška Klaudová, referentky OŠK - Renata Benešová, Radka Fendrychová, Michaela Kotrbová</t>
  </si>
  <si>
    <t>vedoucí odboru - Mgr. Jindřiška Klaudová, referentka OŠK - Michaela Kotrbová</t>
  </si>
  <si>
    <t>Evidence členů komisí</t>
  </si>
  <si>
    <t>správce, členové komisí</t>
  </si>
  <si>
    <t>Jméno, příjmení, titul, trvalé bydliště, email, telefon, podpis,</t>
  </si>
  <si>
    <t xml:space="preserve">6/1e)                                                                                                        128/2000 Sb., - Zákon o obcích,
</t>
  </si>
  <si>
    <t>veřejný zájem - činnost a kontakt mezi členy komisí</t>
  </si>
  <si>
    <t>členové komisí rady města</t>
  </si>
  <si>
    <t>Plnění zákonných povinností a vnitřních předpisů po dobu členství v komisích rady města.</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</si>
</sst>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
      <sz val="10"/>
      <color theme="1"/>
      <name val="Arial"/>
      <family val="2"/>
    </font>
    <font>
      <sz val="11"/>
      <color rgb="FF000000"/>
      <name val="Calibri"/>
      <family val="2"/>
      <charset val="238"/>
      <scheme val="minor"/>
    </font>
    <font>
      <sz val="10"/>
      <color rgb="FF000000"/>
      <name val="Arial"/>
      <family val="2"/>
      <charset val="238"/>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10">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applyNumberFormat="0" applyFill="0" applyBorder="0" applyAlignment="0" applyProtection="0"/>
  </cellStyleXfs>
  <cellXfs count="25">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0" fontId="10" fillId="3" borderId="2" xfId="1" applyFill="1" applyBorder="1" applyAlignment="1">
      <alignment horizontal="left" vertical="top" wrapText="1"/>
    </xf>
    <xf numFmtId="49" fontId="2" fillId="3" borderId="2" xfId="0" applyNumberFormat="1"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9" xfId="0" applyFont="1" applyFill="1" applyBorder="1" applyAlignment="1">
      <alignment horizontal="left" vertical="top"/>
    </xf>
    <xf numFmtId="0" fontId="12"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xf>
    <xf numFmtId="0" fontId="13" fillId="0" borderId="0" xfId="0" applyFont="1"/>
  </cellXfs>
  <cellStyles count="2">
    <cellStyle name="Hypertextový odkaz" xfId="1" builtinId="8"/>
    <cellStyle name="Normální" xfId="0" builtinId="0"/>
  </cellStyles>
  <dxfs count="50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indriska.klaud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jindriska.klaudova@vysoke-myto.cz"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jindriska.klaudova@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jindriska.klaudova@vysoke-myto.cz"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mailto:jindriska.klaudova@vysoke-myto.cz"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hyperlink" Target="mailto:jindriska.klaudova@vysoke-myto.c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3" sqref="G2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1" t="s">
        <v>0</v>
      </c>
      <c r="C2" s="19" t="s">
        <v>62</v>
      </c>
      <c r="D2" s="3"/>
    </row>
    <row r="3" spans="1:4" x14ac:dyDescent="0.25">
      <c r="A3" s="2"/>
      <c r="B3" s="11" t="s">
        <v>5</v>
      </c>
      <c r="C3" s="6">
        <v>1</v>
      </c>
      <c r="D3" s="3"/>
    </row>
    <row r="4" spans="1:4" x14ac:dyDescent="0.25">
      <c r="A4" s="2"/>
      <c r="B4" s="11" t="s">
        <v>1</v>
      </c>
      <c r="C4" s="7" t="s">
        <v>63</v>
      </c>
      <c r="D4" s="3"/>
    </row>
    <row r="5" spans="1:4" x14ac:dyDescent="0.25">
      <c r="A5" s="2"/>
      <c r="B5" s="11" t="s">
        <v>2</v>
      </c>
      <c r="C5" s="7"/>
      <c r="D5" s="3"/>
    </row>
    <row r="6" spans="1:4" x14ac:dyDescent="0.25">
      <c r="A6" s="2"/>
      <c r="B6" s="11" t="s">
        <v>12</v>
      </c>
      <c r="C6" s="7" t="s">
        <v>32</v>
      </c>
      <c r="D6" s="3"/>
    </row>
    <row r="7" spans="1:4" x14ac:dyDescent="0.25">
      <c r="A7" s="2"/>
      <c r="B7" s="11" t="s">
        <v>13</v>
      </c>
      <c r="C7" s="17" t="s">
        <v>33</v>
      </c>
      <c r="D7" s="3"/>
    </row>
    <row r="8" spans="1:4" x14ac:dyDescent="0.25">
      <c r="A8" s="2"/>
      <c r="B8" s="11" t="s">
        <v>14</v>
      </c>
      <c r="C8" s="18" t="s">
        <v>34</v>
      </c>
      <c r="D8" s="3"/>
    </row>
    <row r="9" spans="1:4" ht="30" x14ac:dyDescent="0.25">
      <c r="A9" s="2"/>
      <c r="B9" s="11" t="s">
        <v>18</v>
      </c>
      <c r="C9" s="7" t="s">
        <v>77</v>
      </c>
      <c r="D9" s="3"/>
    </row>
    <row r="10" spans="1:4" ht="30" x14ac:dyDescent="0.25">
      <c r="A10" s="2"/>
      <c r="B10" s="11" t="s">
        <v>19</v>
      </c>
      <c r="C10" s="7" t="s">
        <v>54</v>
      </c>
      <c r="D10" s="3"/>
    </row>
    <row r="11" spans="1:4" x14ac:dyDescent="0.25">
      <c r="B11" s="12"/>
      <c r="C11" s="5"/>
    </row>
    <row r="12" spans="1:4" x14ac:dyDescent="0.25">
      <c r="A12" s="2"/>
      <c r="B12" s="11" t="s">
        <v>7</v>
      </c>
      <c r="C12" s="15">
        <v>20</v>
      </c>
      <c r="D12" s="3"/>
    </row>
    <row r="13" spans="1:4" x14ac:dyDescent="0.25">
      <c r="A13" s="2"/>
      <c r="B13" s="11" t="s">
        <v>11</v>
      </c>
      <c r="C13" s="7" t="s">
        <v>64</v>
      </c>
      <c r="D13" s="3"/>
    </row>
    <row r="14" spans="1:4" x14ac:dyDescent="0.25">
      <c r="A14" s="2"/>
      <c r="B14" s="11" t="s">
        <v>17</v>
      </c>
      <c r="C14" s="7" t="s">
        <v>66</v>
      </c>
      <c r="D14" s="3"/>
    </row>
    <row r="15" spans="1:4" x14ac:dyDescent="0.25">
      <c r="A15" s="2"/>
      <c r="B15" s="11" t="s">
        <v>15</v>
      </c>
      <c r="C15" s="7" t="s">
        <v>16</v>
      </c>
      <c r="D15" s="3"/>
    </row>
    <row r="16" spans="1:4" x14ac:dyDescent="0.25">
      <c r="A16" s="2"/>
      <c r="B16" s="11" t="s">
        <v>27</v>
      </c>
      <c r="C16" s="7"/>
      <c r="D16" s="3"/>
    </row>
    <row r="17" spans="1:4" ht="51" x14ac:dyDescent="0.25">
      <c r="A17" s="2"/>
      <c r="B17" s="11" t="s">
        <v>8</v>
      </c>
      <c r="C17" s="19" t="s">
        <v>35</v>
      </c>
      <c r="D17" s="3"/>
    </row>
    <row r="18" spans="1:4" ht="114.75" x14ac:dyDescent="0.25">
      <c r="A18" s="2"/>
      <c r="B18" s="11" t="s">
        <v>21</v>
      </c>
      <c r="C18" s="19" t="s">
        <v>71</v>
      </c>
      <c r="D18" s="3"/>
    </row>
    <row r="19" spans="1:4" x14ac:dyDescent="0.25">
      <c r="A19" s="2"/>
      <c r="B19" s="11" t="s">
        <v>9</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10</v>
      </c>
      <c r="C22" s="7"/>
      <c r="D22" s="3"/>
    </row>
    <row r="23" spans="1:4" x14ac:dyDescent="0.25">
      <c r="A23" s="2"/>
      <c r="B23" s="16" t="s">
        <v>22</v>
      </c>
      <c r="C23" s="7" t="s">
        <v>50</v>
      </c>
      <c r="D23" s="3"/>
    </row>
    <row r="24" spans="1:4" x14ac:dyDescent="0.25">
      <c r="A24" s="2"/>
      <c r="B24" s="16" t="s">
        <v>23</v>
      </c>
      <c r="C24" s="7" t="s">
        <v>67</v>
      </c>
      <c r="D24" s="3"/>
    </row>
    <row r="25" spans="1:4" x14ac:dyDescent="0.25">
      <c r="A25" s="2"/>
      <c r="B25" s="16" t="s">
        <v>26</v>
      </c>
      <c r="C25" s="7"/>
      <c r="D25" s="3"/>
    </row>
    <row r="26" spans="1:4" x14ac:dyDescent="0.25">
      <c r="A26" s="2"/>
      <c r="B26" s="16" t="s">
        <v>28</v>
      </c>
      <c r="C26" s="7" t="s">
        <v>68</v>
      </c>
      <c r="D26" s="3"/>
    </row>
    <row r="27" spans="1:4" ht="30" x14ac:dyDescent="0.25">
      <c r="A27" s="2"/>
      <c r="B27" s="11" t="s">
        <v>29</v>
      </c>
      <c r="C27" s="7" t="s">
        <v>74</v>
      </c>
      <c r="D27" s="3"/>
    </row>
    <row r="28" spans="1:4" x14ac:dyDescent="0.25">
      <c r="A28" s="2"/>
      <c r="B28" s="11" t="s">
        <v>24</v>
      </c>
      <c r="C28" s="7" t="s">
        <v>36</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500" priority="114" operator="equal">
      <formula>" "</formula>
    </cfRule>
  </conditionalFormatting>
  <conditionalFormatting sqref="B40:C45 B39">
    <cfRule type="cellIs" dxfId="499" priority="109" operator="equal">
      <formula>" "</formula>
    </cfRule>
  </conditionalFormatting>
  <conditionalFormatting sqref="B35">
    <cfRule type="cellIs" dxfId="498" priority="107" operator="equal">
      <formula>" "</formula>
    </cfRule>
  </conditionalFormatting>
  <conditionalFormatting sqref="B37">
    <cfRule type="cellIs" dxfId="497" priority="106" operator="equal">
      <formula>" "</formula>
    </cfRule>
  </conditionalFormatting>
  <conditionalFormatting sqref="C40:C45">
    <cfRule type="cellIs" dxfId="496" priority="98" operator="equal">
      <formula>" "</formula>
    </cfRule>
    <cfRule type="cellIs" dxfId="495" priority="104" operator="equal">
      <formula>" "</formula>
    </cfRule>
  </conditionalFormatting>
  <conditionalFormatting sqref="C40">
    <cfRule type="cellIs" dxfId="494" priority="102" operator="equal">
      <formula>" "</formula>
    </cfRule>
  </conditionalFormatting>
  <conditionalFormatting sqref="C41">
    <cfRule type="cellIs" dxfId="493" priority="101" operator="equal">
      <formula>" "</formula>
    </cfRule>
  </conditionalFormatting>
  <conditionalFormatting sqref="C42">
    <cfRule type="cellIs" dxfId="492" priority="100" operator="equal">
      <formula>" "</formula>
    </cfRule>
  </conditionalFormatting>
  <conditionalFormatting sqref="C43">
    <cfRule type="cellIs" dxfId="491" priority="99" operator="equal">
      <formula>" "</formula>
    </cfRule>
  </conditionalFormatting>
  <conditionalFormatting sqref="C35">
    <cfRule type="expression" dxfId="490" priority="94">
      <formula>$B$35="Počet zpracovatelů:"</formula>
    </cfRule>
  </conditionalFormatting>
  <conditionalFormatting sqref="C44">
    <cfRule type="expression" dxfId="489" priority="93">
      <formula>$B$44="Smlouva o zpracování OÚ:"</formula>
    </cfRule>
  </conditionalFormatting>
  <conditionalFormatting sqref="B48:C48">
    <cfRule type="cellIs" dxfId="488" priority="92" operator="equal">
      <formula>" "</formula>
    </cfRule>
  </conditionalFormatting>
  <conditionalFormatting sqref="B49:C53 B55:C55 B54">
    <cfRule type="cellIs" dxfId="487" priority="91" operator="equal">
      <formula>" "</formula>
    </cfRule>
  </conditionalFormatting>
  <conditionalFormatting sqref="B47">
    <cfRule type="cellIs" dxfId="486" priority="90" operator="equal">
      <formula>" "</formula>
    </cfRule>
  </conditionalFormatting>
  <conditionalFormatting sqref="C48:C53 C55">
    <cfRule type="cellIs" dxfId="485" priority="83" operator="equal">
      <formula>" "</formula>
    </cfRule>
    <cfRule type="cellIs" dxfId="484" priority="89" operator="equal">
      <formula>" "</formula>
    </cfRule>
  </conditionalFormatting>
  <conditionalFormatting sqref="C49">
    <cfRule type="cellIs" dxfId="483" priority="88" operator="equal">
      <formula>" "</formula>
    </cfRule>
  </conditionalFormatting>
  <conditionalFormatting sqref="C50">
    <cfRule type="cellIs" dxfId="482" priority="87" operator="equal">
      <formula>" "</formula>
    </cfRule>
  </conditionalFormatting>
  <conditionalFormatting sqref="C51">
    <cfRule type="cellIs" dxfId="481" priority="86" operator="equal">
      <formula>" "</formula>
    </cfRule>
  </conditionalFormatting>
  <conditionalFormatting sqref="C52">
    <cfRule type="cellIs" dxfId="480" priority="85" operator="equal">
      <formula>" "</formula>
    </cfRule>
  </conditionalFormatting>
  <conditionalFormatting sqref="C53">
    <cfRule type="cellIs" dxfId="479" priority="84" operator="equal">
      <formula>" "</formula>
    </cfRule>
  </conditionalFormatting>
  <conditionalFormatting sqref="B58:C58">
    <cfRule type="cellIs" dxfId="478" priority="81" operator="equal">
      <formula>" "</formula>
    </cfRule>
  </conditionalFormatting>
  <conditionalFormatting sqref="B59:C65">
    <cfRule type="cellIs" dxfId="477" priority="80" operator="equal">
      <formula>" "</formula>
    </cfRule>
  </conditionalFormatting>
  <conditionalFormatting sqref="B57">
    <cfRule type="cellIs" dxfId="476" priority="79" operator="equal">
      <formula>" "</formula>
    </cfRule>
  </conditionalFormatting>
  <conditionalFormatting sqref="C58:C65">
    <cfRule type="cellIs" dxfId="475" priority="72" operator="equal">
      <formula>" "</formula>
    </cfRule>
    <cfRule type="cellIs" dxfId="474" priority="78" operator="equal">
      <formula>" "</formula>
    </cfRule>
  </conditionalFormatting>
  <conditionalFormatting sqref="C59">
    <cfRule type="cellIs" dxfId="473" priority="77" operator="equal">
      <formula>" "</formula>
    </cfRule>
  </conditionalFormatting>
  <conditionalFormatting sqref="C60">
    <cfRule type="cellIs" dxfId="472" priority="76" operator="equal">
      <formula>" "</formula>
    </cfRule>
  </conditionalFormatting>
  <conditionalFormatting sqref="C61">
    <cfRule type="cellIs" dxfId="471" priority="75" operator="equal">
      <formula>" "</formula>
    </cfRule>
  </conditionalFormatting>
  <conditionalFormatting sqref="C62">
    <cfRule type="cellIs" dxfId="470" priority="74" operator="equal">
      <formula>" "</formula>
    </cfRule>
  </conditionalFormatting>
  <conditionalFormatting sqref="C63">
    <cfRule type="cellIs" dxfId="469" priority="73" operator="equal">
      <formula>" "</formula>
    </cfRule>
  </conditionalFormatting>
  <conditionalFormatting sqref="C64">
    <cfRule type="expression" dxfId="468" priority="71">
      <formula>$B$64="Smlouva o zpracování OÚ:"</formula>
    </cfRule>
  </conditionalFormatting>
  <conditionalFormatting sqref="B68:C68">
    <cfRule type="cellIs" dxfId="467" priority="70" operator="equal">
      <formula>" "</formula>
    </cfRule>
  </conditionalFormatting>
  <conditionalFormatting sqref="B69:C75">
    <cfRule type="cellIs" dxfId="466" priority="69" operator="equal">
      <formula>" "</formula>
    </cfRule>
  </conditionalFormatting>
  <conditionalFormatting sqref="B67">
    <cfRule type="cellIs" dxfId="465" priority="68" operator="equal">
      <formula>" "</formula>
    </cfRule>
  </conditionalFormatting>
  <conditionalFormatting sqref="C68:C75">
    <cfRule type="cellIs" dxfId="464" priority="61" operator="equal">
      <formula>" "</formula>
    </cfRule>
    <cfRule type="cellIs" dxfId="463" priority="67" operator="equal">
      <formula>" "</formula>
    </cfRule>
  </conditionalFormatting>
  <conditionalFormatting sqref="C69">
    <cfRule type="cellIs" dxfId="462" priority="66" operator="equal">
      <formula>" "</formula>
    </cfRule>
  </conditionalFormatting>
  <conditionalFormatting sqref="C70">
    <cfRule type="cellIs" dxfId="461" priority="65" operator="equal">
      <formula>" "</formula>
    </cfRule>
  </conditionalFormatting>
  <conditionalFormatting sqref="C71">
    <cfRule type="cellIs" dxfId="460" priority="64" operator="equal">
      <formula>" "</formula>
    </cfRule>
  </conditionalFormatting>
  <conditionalFormatting sqref="C72">
    <cfRule type="cellIs" dxfId="459" priority="63" operator="equal">
      <formula>" "</formula>
    </cfRule>
  </conditionalFormatting>
  <conditionalFormatting sqref="C73">
    <cfRule type="cellIs" dxfId="458" priority="62" operator="equal">
      <formula>" "</formula>
    </cfRule>
  </conditionalFormatting>
  <conditionalFormatting sqref="C74">
    <cfRule type="expression" dxfId="457" priority="60">
      <formula>$B$74="Smlouva o zpracování OÚ:"</formula>
    </cfRule>
  </conditionalFormatting>
  <conditionalFormatting sqref="B78:C78">
    <cfRule type="cellIs" dxfId="456" priority="59" operator="equal">
      <formula>" "</formula>
    </cfRule>
  </conditionalFormatting>
  <conditionalFormatting sqref="B79:C85">
    <cfRule type="cellIs" dxfId="455" priority="58" operator="equal">
      <formula>" "</formula>
    </cfRule>
  </conditionalFormatting>
  <conditionalFormatting sqref="B77">
    <cfRule type="cellIs" dxfId="454" priority="57" operator="equal">
      <formula>" "</formula>
    </cfRule>
  </conditionalFormatting>
  <conditionalFormatting sqref="C78:C85">
    <cfRule type="cellIs" dxfId="453" priority="50" operator="equal">
      <formula>" "</formula>
    </cfRule>
    <cfRule type="cellIs" dxfId="452" priority="56" operator="equal">
      <formula>" "</formula>
    </cfRule>
  </conditionalFormatting>
  <conditionalFormatting sqref="C79">
    <cfRule type="cellIs" dxfId="451" priority="55" operator="equal">
      <formula>" "</formula>
    </cfRule>
  </conditionalFormatting>
  <conditionalFormatting sqref="C80">
    <cfRule type="cellIs" dxfId="450" priority="54" operator="equal">
      <formula>" "</formula>
    </cfRule>
  </conditionalFormatting>
  <conditionalFormatting sqref="C81">
    <cfRule type="cellIs" dxfId="449" priority="53" operator="equal">
      <formula>" "</formula>
    </cfRule>
  </conditionalFormatting>
  <conditionalFormatting sqref="C82">
    <cfRule type="cellIs" dxfId="448" priority="52" operator="equal">
      <formula>" "</formula>
    </cfRule>
  </conditionalFormatting>
  <conditionalFormatting sqref="C83">
    <cfRule type="cellIs" dxfId="447" priority="51" operator="equal">
      <formula>" "</formula>
    </cfRule>
  </conditionalFormatting>
  <conditionalFormatting sqref="C84">
    <cfRule type="expression" dxfId="446" priority="49">
      <formula>$B$84="Smlouva o zpracování OÚ:"</formula>
    </cfRule>
  </conditionalFormatting>
  <conditionalFormatting sqref="C54">
    <cfRule type="cellIs" dxfId="445" priority="48" operator="equal">
      <formula>" "</formula>
    </cfRule>
  </conditionalFormatting>
  <conditionalFormatting sqref="C54">
    <cfRule type="cellIs" dxfId="444" priority="46" operator="equal">
      <formula>" "</formula>
    </cfRule>
    <cfRule type="cellIs" dxfId="443" priority="47" operator="equal">
      <formula>" "</formula>
    </cfRule>
  </conditionalFormatting>
  <conditionalFormatting sqref="C54">
    <cfRule type="expression" dxfId="442" priority="45">
      <formula>$B$54="Smlouva o zpracování OÚ:"</formula>
    </cfRule>
  </conditionalFormatting>
  <conditionalFormatting sqref="C38">
    <cfRule type="cellIs" dxfId="441" priority="44" operator="equal">
      <formula>" "</formula>
    </cfRule>
  </conditionalFormatting>
  <conditionalFormatting sqref="C39">
    <cfRule type="cellIs" dxfId="440" priority="43" operator="equal">
      <formula>" "</formula>
    </cfRule>
  </conditionalFormatting>
  <conditionalFormatting sqref="C38:C39">
    <cfRule type="cellIs" dxfId="439" priority="40" operator="equal">
      <formula>" "</formula>
    </cfRule>
    <cfRule type="cellIs" dxfId="438" priority="42" operator="equal">
      <formula>" "</formula>
    </cfRule>
  </conditionalFormatting>
  <conditionalFormatting sqref="C39">
    <cfRule type="cellIs" dxfId="437" priority="41" operator="equal">
      <formula>" "</formula>
    </cfRule>
  </conditionalFormatting>
  <conditionalFormatting sqref="C22">
    <cfRule type="cellIs" dxfId="436" priority="38" operator="equal">
      <formula>"NEVÍM"</formula>
    </cfRule>
    <cfRule type="cellIs" dxfId="435" priority="39" operator="equal">
      <formula>"ANO"</formula>
    </cfRule>
  </conditionalFormatting>
  <conditionalFormatting sqref="C20">
    <cfRule type="expression" dxfId="434" priority="34">
      <formula>$B$20="      - jejich druh:"</formula>
    </cfRule>
  </conditionalFormatting>
  <conditionalFormatting sqref="C21">
    <cfRule type="expression" dxfId="433" priority="33">
      <formula>$B$20="      - jejich druh:"</formula>
    </cfRule>
  </conditionalFormatting>
  <conditionalFormatting sqref="C19">
    <cfRule type="cellIs" dxfId="432" priority="32" operator="equal">
      <formula>"NEVÍM"</formula>
    </cfRule>
  </conditionalFormatting>
  <conditionalFormatting sqref="C32">
    <cfRule type="cellIs" dxfId="431" priority="29" operator="equal">
      <formula>"NEVÍM"</formula>
    </cfRule>
    <cfRule type="cellIs" dxfId="430" priority="30" operator="equal">
      <formula>"ANO"</formula>
    </cfRule>
  </conditionalFormatting>
  <conditionalFormatting sqref="C29">
    <cfRule type="cellIs" dxfId="429" priority="26" operator="equal">
      <formula>"NEVÍM"</formula>
    </cfRule>
    <cfRule type="cellIs" dxfId="428" priority="27" operator="equal">
      <formula>"ANO"</formula>
    </cfRule>
  </conditionalFormatting>
  <conditionalFormatting sqref="C31">
    <cfRule type="expression" dxfId="427" priority="2">
      <formula>$C$30="NE"</formula>
    </cfRule>
  </conditionalFormatting>
  <conditionalFormatting sqref="B31">
    <cfRule type="expression" dxfId="426" priority="1">
      <formula>$C$30="NE"</formula>
    </cfRule>
  </conditionalFormatting>
  <conditionalFormatting sqref="C25">
    <cfRule type="cellIs" dxfId="425" priority="22" operator="equal">
      <formula>#REF!</formula>
    </cfRule>
    <cfRule type="cellIs" dxfId="424" priority="23" operator="equal">
      <formula>#REF!</formula>
    </cfRule>
  </conditionalFormatting>
  <conditionalFormatting sqref="C16">
    <cfRule type="cellIs" dxfId="423" priority="12" operator="equal">
      <formula>#REF!</formula>
    </cfRule>
    <cfRule type="cellIs" dxfId="422" priority="13" operator="equal">
      <formula>#REF!</formula>
    </cfRule>
    <cfRule type="cellIs" dxfId="421" priority="14" operator="equal">
      <formula>#REF!</formula>
    </cfRule>
    <cfRule type="cellIs" dxfId="420" priority="15" operator="equal">
      <formula>#REF!</formula>
    </cfRule>
  </conditionalFormatting>
  <conditionalFormatting sqref="C30">
    <cfRule type="cellIs" dxfId="419" priority="5" operator="equal">
      <formula>#REF!</formula>
    </cfRule>
  </conditionalFormatting>
  <conditionalFormatting sqref="C31">
    <cfRule type="cellIs" dxfId="418" priority="3" operator="equal">
      <formula>#REF!</formula>
    </cfRule>
    <cfRule type="cellIs" dxfId="417"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C23" sqref="C22:C2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1" t="s">
        <v>0</v>
      </c>
      <c r="C2" s="20" t="s">
        <v>38</v>
      </c>
      <c r="D2" s="3"/>
    </row>
    <row r="3" spans="1:4" x14ac:dyDescent="0.25">
      <c r="A3" s="2"/>
      <c r="B3" s="11" t="s">
        <v>5</v>
      </c>
      <c r="C3" s="6">
        <v>2</v>
      </c>
      <c r="D3" s="3"/>
    </row>
    <row r="4" spans="1:4" x14ac:dyDescent="0.25">
      <c r="A4" s="2"/>
      <c r="B4" s="11" t="s">
        <v>1</v>
      </c>
      <c r="C4" s="7" t="s">
        <v>63</v>
      </c>
      <c r="D4" s="3"/>
    </row>
    <row r="5" spans="1:4" x14ac:dyDescent="0.25">
      <c r="A5" s="2"/>
      <c r="B5" s="11" t="s">
        <v>2</v>
      </c>
      <c r="C5" s="7"/>
      <c r="D5" s="3"/>
    </row>
    <row r="6" spans="1:4" x14ac:dyDescent="0.25">
      <c r="A6" s="2"/>
      <c r="B6" s="11" t="s">
        <v>12</v>
      </c>
      <c r="C6" s="7" t="s">
        <v>32</v>
      </c>
      <c r="D6" s="3"/>
    </row>
    <row r="7" spans="1:4" x14ac:dyDescent="0.25">
      <c r="A7" s="2"/>
      <c r="B7" s="11" t="s">
        <v>13</v>
      </c>
      <c r="C7" s="17" t="s">
        <v>33</v>
      </c>
      <c r="D7" s="3"/>
    </row>
    <row r="8" spans="1:4" x14ac:dyDescent="0.25">
      <c r="A8" s="2"/>
      <c r="B8" s="11" t="s">
        <v>14</v>
      </c>
      <c r="C8" s="18" t="s">
        <v>34</v>
      </c>
      <c r="D8" s="3"/>
    </row>
    <row r="9" spans="1:4" ht="30" x14ac:dyDescent="0.25">
      <c r="A9" s="2"/>
      <c r="B9" s="11" t="s">
        <v>18</v>
      </c>
      <c r="C9" s="7" t="s">
        <v>80</v>
      </c>
      <c r="D9" s="3"/>
    </row>
    <row r="10" spans="1:4" x14ac:dyDescent="0.25">
      <c r="A10" s="2"/>
      <c r="B10" s="11" t="s">
        <v>19</v>
      </c>
      <c r="C10" s="7" t="s">
        <v>53</v>
      </c>
      <c r="D10" s="3"/>
    </row>
    <row r="11" spans="1:4" x14ac:dyDescent="0.25">
      <c r="B11" s="12"/>
      <c r="C11" s="5"/>
    </row>
    <row r="12" spans="1:4" x14ac:dyDescent="0.25">
      <c r="A12" s="2"/>
      <c r="B12" s="11" t="s">
        <v>7</v>
      </c>
      <c r="C12" s="15">
        <v>1000</v>
      </c>
      <c r="D12" s="3"/>
    </row>
    <row r="13" spans="1:4" x14ac:dyDescent="0.25">
      <c r="A13" s="2"/>
      <c r="B13" s="11" t="s">
        <v>11</v>
      </c>
      <c r="C13" s="7" t="s">
        <v>64</v>
      </c>
      <c r="D13" s="3"/>
    </row>
    <row r="14" spans="1:4" x14ac:dyDescent="0.25">
      <c r="A14" s="2"/>
      <c r="B14" s="11" t="s">
        <v>17</v>
      </c>
      <c r="C14" s="7" t="s">
        <v>66</v>
      </c>
      <c r="D14" s="3"/>
    </row>
    <row r="15" spans="1:4" x14ac:dyDescent="0.25">
      <c r="A15" s="2"/>
      <c r="B15" s="11" t="s">
        <v>15</v>
      </c>
      <c r="C15" s="7" t="s">
        <v>16</v>
      </c>
      <c r="D15" s="3"/>
    </row>
    <row r="16" spans="1:4" x14ac:dyDescent="0.25">
      <c r="A16" s="2"/>
      <c r="B16" s="11" t="s">
        <v>27</v>
      </c>
      <c r="C16" s="7"/>
      <c r="D16" s="3"/>
    </row>
    <row r="17" spans="1:4" x14ac:dyDescent="0.25">
      <c r="A17" s="2"/>
      <c r="B17" s="11" t="s">
        <v>8</v>
      </c>
      <c r="C17" s="19" t="s">
        <v>39</v>
      </c>
      <c r="D17" s="3"/>
    </row>
    <row r="18" spans="1:4" ht="38.25" x14ac:dyDescent="0.25">
      <c r="A18" s="2"/>
      <c r="B18" s="11" t="s">
        <v>21</v>
      </c>
      <c r="C18" s="19" t="s">
        <v>76</v>
      </c>
      <c r="D18" s="3"/>
    </row>
    <row r="19" spans="1:4" x14ac:dyDescent="0.25">
      <c r="A19" s="2"/>
      <c r="B19" s="11" t="s">
        <v>9</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10</v>
      </c>
      <c r="C22" s="7"/>
      <c r="D22" s="3"/>
    </row>
    <row r="23" spans="1:4" x14ac:dyDescent="0.25">
      <c r="A23" s="2"/>
      <c r="B23" s="16" t="s">
        <v>22</v>
      </c>
      <c r="C23" s="7" t="s">
        <v>51</v>
      </c>
      <c r="D23" s="3"/>
    </row>
    <row r="24" spans="1:4" x14ac:dyDescent="0.25">
      <c r="A24" s="2"/>
      <c r="B24" s="16" t="s">
        <v>23</v>
      </c>
      <c r="C24" s="7" t="s">
        <v>52</v>
      </c>
      <c r="D24" s="3"/>
    </row>
    <row r="25" spans="1:4" x14ac:dyDescent="0.25">
      <c r="A25" s="2"/>
      <c r="B25" s="16" t="s">
        <v>26</v>
      </c>
      <c r="C25" s="7"/>
      <c r="D25" s="3"/>
    </row>
    <row r="26" spans="1:4" x14ac:dyDescent="0.25">
      <c r="A26" s="2"/>
      <c r="B26" s="16" t="s">
        <v>28</v>
      </c>
      <c r="C26" s="7" t="s">
        <v>68</v>
      </c>
      <c r="D26" s="3"/>
    </row>
    <row r="27" spans="1:4" x14ac:dyDescent="0.25">
      <c r="A27" s="2"/>
      <c r="B27" s="11" t="s">
        <v>29</v>
      </c>
      <c r="C27" s="7" t="s">
        <v>75</v>
      </c>
      <c r="D27" s="3"/>
    </row>
    <row r="28" spans="1:4" x14ac:dyDescent="0.25">
      <c r="A28" s="2"/>
      <c r="B28" s="11" t="s">
        <v>24</v>
      </c>
      <c r="C28" s="7" t="s">
        <v>41</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416" priority="84" operator="equal">
      <formula>" "</formula>
    </cfRule>
  </conditionalFormatting>
  <conditionalFormatting sqref="B40:C45 B39">
    <cfRule type="cellIs" dxfId="415" priority="83" operator="equal">
      <formula>" "</formula>
    </cfRule>
  </conditionalFormatting>
  <conditionalFormatting sqref="B35">
    <cfRule type="cellIs" dxfId="414" priority="82" operator="equal">
      <formula>" "</formula>
    </cfRule>
  </conditionalFormatting>
  <conditionalFormatting sqref="B37">
    <cfRule type="cellIs" dxfId="413" priority="81" operator="equal">
      <formula>" "</formula>
    </cfRule>
  </conditionalFormatting>
  <conditionalFormatting sqref="C40:C45">
    <cfRule type="cellIs" dxfId="412" priority="75" operator="equal">
      <formula>" "</formula>
    </cfRule>
    <cfRule type="cellIs" dxfId="411" priority="80" operator="equal">
      <formula>" "</formula>
    </cfRule>
  </conditionalFormatting>
  <conditionalFormatting sqref="C40">
    <cfRule type="cellIs" dxfId="410" priority="79" operator="equal">
      <formula>" "</formula>
    </cfRule>
  </conditionalFormatting>
  <conditionalFormatting sqref="C41">
    <cfRule type="cellIs" dxfId="409" priority="78" operator="equal">
      <formula>" "</formula>
    </cfRule>
  </conditionalFormatting>
  <conditionalFormatting sqref="C42">
    <cfRule type="cellIs" dxfId="408" priority="77" operator="equal">
      <formula>" "</formula>
    </cfRule>
  </conditionalFormatting>
  <conditionalFormatting sqref="C43">
    <cfRule type="cellIs" dxfId="407" priority="76" operator="equal">
      <formula>" "</formula>
    </cfRule>
  </conditionalFormatting>
  <conditionalFormatting sqref="C35">
    <cfRule type="expression" dxfId="406" priority="74">
      <formula>$B$35="Počet zpracovatelů:"</formula>
    </cfRule>
  </conditionalFormatting>
  <conditionalFormatting sqref="C44">
    <cfRule type="expression" dxfId="405" priority="73">
      <formula>$B$44="Smlouva o zpracování OÚ:"</formula>
    </cfRule>
  </conditionalFormatting>
  <conditionalFormatting sqref="B48:C48">
    <cfRule type="cellIs" dxfId="404" priority="72" operator="equal">
      <formula>" "</formula>
    </cfRule>
  </conditionalFormatting>
  <conditionalFormatting sqref="B49:C53 B55:C55 B54">
    <cfRule type="cellIs" dxfId="403" priority="71" operator="equal">
      <formula>" "</formula>
    </cfRule>
  </conditionalFormatting>
  <conditionalFormatting sqref="B47">
    <cfRule type="cellIs" dxfId="402" priority="70" operator="equal">
      <formula>" "</formula>
    </cfRule>
  </conditionalFormatting>
  <conditionalFormatting sqref="C48:C53 C55">
    <cfRule type="cellIs" dxfId="401" priority="63" operator="equal">
      <formula>" "</formula>
    </cfRule>
    <cfRule type="cellIs" dxfId="400" priority="69" operator="equal">
      <formula>" "</formula>
    </cfRule>
  </conditionalFormatting>
  <conditionalFormatting sqref="C49">
    <cfRule type="cellIs" dxfId="399" priority="68" operator="equal">
      <formula>" "</formula>
    </cfRule>
  </conditionalFormatting>
  <conditionalFormatting sqref="C50">
    <cfRule type="cellIs" dxfId="398" priority="67" operator="equal">
      <formula>" "</formula>
    </cfRule>
  </conditionalFormatting>
  <conditionalFormatting sqref="C51">
    <cfRule type="cellIs" dxfId="397" priority="66" operator="equal">
      <formula>" "</formula>
    </cfRule>
  </conditionalFormatting>
  <conditionalFormatting sqref="C52">
    <cfRule type="cellIs" dxfId="396" priority="65" operator="equal">
      <formula>" "</formula>
    </cfRule>
  </conditionalFormatting>
  <conditionalFormatting sqref="C53">
    <cfRule type="cellIs" dxfId="395" priority="64" operator="equal">
      <formula>" "</formula>
    </cfRule>
  </conditionalFormatting>
  <conditionalFormatting sqref="B58:C58">
    <cfRule type="cellIs" dxfId="394" priority="62" operator="equal">
      <formula>" "</formula>
    </cfRule>
  </conditionalFormatting>
  <conditionalFormatting sqref="B59:C65">
    <cfRule type="cellIs" dxfId="393" priority="61" operator="equal">
      <formula>" "</formula>
    </cfRule>
  </conditionalFormatting>
  <conditionalFormatting sqref="B57">
    <cfRule type="cellIs" dxfId="392" priority="60" operator="equal">
      <formula>" "</formula>
    </cfRule>
  </conditionalFormatting>
  <conditionalFormatting sqref="C58:C65">
    <cfRule type="cellIs" dxfId="391" priority="53" operator="equal">
      <formula>" "</formula>
    </cfRule>
    <cfRule type="cellIs" dxfId="390" priority="59" operator="equal">
      <formula>" "</formula>
    </cfRule>
  </conditionalFormatting>
  <conditionalFormatting sqref="C59">
    <cfRule type="cellIs" dxfId="389" priority="58" operator="equal">
      <formula>" "</formula>
    </cfRule>
  </conditionalFormatting>
  <conditionalFormatting sqref="C60">
    <cfRule type="cellIs" dxfId="388" priority="57" operator="equal">
      <formula>" "</formula>
    </cfRule>
  </conditionalFormatting>
  <conditionalFormatting sqref="C61">
    <cfRule type="cellIs" dxfId="387" priority="56" operator="equal">
      <formula>" "</formula>
    </cfRule>
  </conditionalFormatting>
  <conditionalFormatting sqref="C62">
    <cfRule type="cellIs" dxfId="386" priority="55" operator="equal">
      <formula>" "</formula>
    </cfRule>
  </conditionalFormatting>
  <conditionalFormatting sqref="C63">
    <cfRule type="cellIs" dxfId="385" priority="54" operator="equal">
      <formula>" "</formula>
    </cfRule>
  </conditionalFormatting>
  <conditionalFormatting sqref="C64">
    <cfRule type="expression" dxfId="384" priority="52">
      <formula>$B$64="Smlouva o zpracování OÚ:"</formula>
    </cfRule>
  </conditionalFormatting>
  <conditionalFormatting sqref="B68:C68">
    <cfRule type="cellIs" dxfId="383" priority="51" operator="equal">
      <formula>" "</formula>
    </cfRule>
  </conditionalFormatting>
  <conditionalFormatting sqref="B69:C75">
    <cfRule type="cellIs" dxfId="382" priority="50" operator="equal">
      <formula>" "</formula>
    </cfRule>
  </conditionalFormatting>
  <conditionalFormatting sqref="B67">
    <cfRule type="cellIs" dxfId="381" priority="49" operator="equal">
      <formula>" "</formula>
    </cfRule>
  </conditionalFormatting>
  <conditionalFormatting sqref="C68:C75">
    <cfRule type="cellIs" dxfId="380" priority="42" operator="equal">
      <formula>" "</formula>
    </cfRule>
    <cfRule type="cellIs" dxfId="379" priority="48" operator="equal">
      <formula>" "</formula>
    </cfRule>
  </conditionalFormatting>
  <conditionalFormatting sqref="C69">
    <cfRule type="cellIs" dxfId="378" priority="47" operator="equal">
      <formula>" "</formula>
    </cfRule>
  </conditionalFormatting>
  <conditionalFormatting sqref="C70">
    <cfRule type="cellIs" dxfId="377" priority="46" operator="equal">
      <formula>" "</formula>
    </cfRule>
  </conditionalFormatting>
  <conditionalFormatting sqref="C71">
    <cfRule type="cellIs" dxfId="376" priority="45" operator="equal">
      <formula>" "</formula>
    </cfRule>
  </conditionalFormatting>
  <conditionalFormatting sqref="C72">
    <cfRule type="cellIs" dxfId="375" priority="44" operator="equal">
      <formula>" "</formula>
    </cfRule>
  </conditionalFormatting>
  <conditionalFormatting sqref="C73">
    <cfRule type="cellIs" dxfId="374" priority="43" operator="equal">
      <formula>" "</formula>
    </cfRule>
  </conditionalFormatting>
  <conditionalFormatting sqref="C74">
    <cfRule type="expression" dxfId="373" priority="41">
      <formula>$B$74="Smlouva o zpracování OÚ:"</formula>
    </cfRule>
  </conditionalFormatting>
  <conditionalFormatting sqref="B78:C78">
    <cfRule type="cellIs" dxfId="372" priority="40" operator="equal">
      <formula>" "</formula>
    </cfRule>
  </conditionalFormatting>
  <conditionalFormatting sqref="B79:C85">
    <cfRule type="cellIs" dxfId="371" priority="39" operator="equal">
      <formula>" "</formula>
    </cfRule>
  </conditionalFormatting>
  <conditionalFormatting sqref="B77">
    <cfRule type="cellIs" dxfId="370" priority="38" operator="equal">
      <formula>" "</formula>
    </cfRule>
  </conditionalFormatting>
  <conditionalFormatting sqref="C78:C85">
    <cfRule type="cellIs" dxfId="369" priority="31" operator="equal">
      <formula>" "</formula>
    </cfRule>
    <cfRule type="cellIs" dxfId="368" priority="37" operator="equal">
      <formula>" "</formula>
    </cfRule>
  </conditionalFormatting>
  <conditionalFormatting sqref="C79">
    <cfRule type="cellIs" dxfId="367" priority="36" operator="equal">
      <formula>" "</formula>
    </cfRule>
  </conditionalFormatting>
  <conditionalFormatting sqref="C80">
    <cfRule type="cellIs" dxfId="366" priority="35" operator="equal">
      <formula>" "</formula>
    </cfRule>
  </conditionalFormatting>
  <conditionalFormatting sqref="C81">
    <cfRule type="cellIs" dxfId="365" priority="34" operator="equal">
      <formula>" "</formula>
    </cfRule>
  </conditionalFormatting>
  <conditionalFormatting sqref="C82">
    <cfRule type="cellIs" dxfId="364" priority="33" operator="equal">
      <formula>" "</formula>
    </cfRule>
  </conditionalFormatting>
  <conditionalFormatting sqref="C83">
    <cfRule type="cellIs" dxfId="363" priority="32" operator="equal">
      <formula>" "</formula>
    </cfRule>
  </conditionalFormatting>
  <conditionalFormatting sqref="C84">
    <cfRule type="expression" dxfId="362" priority="30">
      <formula>$B$84="Smlouva o zpracování OÚ:"</formula>
    </cfRule>
  </conditionalFormatting>
  <conditionalFormatting sqref="C54">
    <cfRule type="cellIs" dxfId="361" priority="29" operator="equal">
      <formula>" "</formula>
    </cfRule>
  </conditionalFormatting>
  <conditionalFormatting sqref="C54">
    <cfRule type="cellIs" dxfId="360" priority="27" operator="equal">
      <formula>" "</formula>
    </cfRule>
    <cfRule type="cellIs" dxfId="359" priority="28" operator="equal">
      <formula>" "</formula>
    </cfRule>
  </conditionalFormatting>
  <conditionalFormatting sqref="C54">
    <cfRule type="expression" dxfId="358" priority="26">
      <formula>$B$54="Smlouva o zpracování OÚ:"</formula>
    </cfRule>
  </conditionalFormatting>
  <conditionalFormatting sqref="C38">
    <cfRule type="cellIs" dxfId="357" priority="25" operator="equal">
      <formula>" "</formula>
    </cfRule>
  </conditionalFormatting>
  <conditionalFormatting sqref="C39">
    <cfRule type="cellIs" dxfId="356" priority="24" operator="equal">
      <formula>" "</formula>
    </cfRule>
  </conditionalFormatting>
  <conditionalFormatting sqref="C38:C39">
    <cfRule type="cellIs" dxfId="355" priority="21" operator="equal">
      <formula>" "</formula>
    </cfRule>
    <cfRule type="cellIs" dxfId="354" priority="23" operator="equal">
      <formula>" "</formula>
    </cfRule>
  </conditionalFormatting>
  <conditionalFormatting sqref="C39">
    <cfRule type="cellIs" dxfId="353" priority="22" operator="equal">
      <formula>" "</formula>
    </cfRule>
  </conditionalFormatting>
  <conditionalFormatting sqref="C22">
    <cfRule type="cellIs" dxfId="352" priority="19" operator="equal">
      <formula>"NEVÍM"</formula>
    </cfRule>
    <cfRule type="cellIs" dxfId="351" priority="20" operator="equal">
      <formula>"ANO"</formula>
    </cfRule>
  </conditionalFormatting>
  <conditionalFormatting sqref="C20">
    <cfRule type="expression" dxfId="350" priority="18">
      <formula>$B$20="      - jejich druh:"</formula>
    </cfRule>
  </conditionalFormatting>
  <conditionalFormatting sqref="C21">
    <cfRule type="expression" dxfId="349" priority="17">
      <formula>$B$20="      - jejich druh:"</formula>
    </cfRule>
  </conditionalFormatting>
  <conditionalFormatting sqref="C19">
    <cfRule type="cellIs" dxfId="348" priority="16" operator="equal">
      <formula>"NEVÍM"</formula>
    </cfRule>
  </conditionalFormatting>
  <conditionalFormatting sqref="C32">
    <cfRule type="cellIs" dxfId="347" priority="14" operator="equal">
      <formula>"NEVÍM"</formula>
    </cfRule>
    <cfRule type="cellIs" dxfId="346" priority="15" operator="equal">
      <formula>"ANO"</formula>
    </cfRule>
  </conditionalFormatting>
  <conditionalFormatting sqref="C29">
    <cfRule type="cellIs" dxfId="345" priority="12" operator="equal">
      <formula>"NEVÍM"</formula>
    </cfRule>
    <cfRule type="cellIs" dxfId="344" priority="13" operator="equal">
      <formula>"ANO"</formula>
    </cfRule>
  </conditionalFormatting>
  <conditionalFormatting sqref="C31">
    <cfRule type="expression" dxfId="343" priority="2">
      <formula>$C$30="NE"</formula>
    </cfRule>
  </conditionalFormatting>
  <conditionalFormatting sqref="B31">
    <cfRule type="expression" dxfId="342" priority="1">
      <formula>$C$30="NE"</formula>
    </cfRule>
  </conditionalFormatting>
  <conditionalFormatting sqref="C25">
    <cfRule type="cellIs" dxfId="341" priority="10" operator="equal">
      <formula>#REF!</formula>
    </cfRule>
    <cfRule type="cellIs" dxfId="340" priority="11" operator="equal">
      <formula>#REF!</formula>
    </cfRule>
  </conditionalFormatting>
  <conditionalFormatting sqref="C16">
    <cfRule type="cellIs" dxfId="339" priority="6" operator="equal">
      <formula>#REF!</formula>
    </cfRule>
    <cfRule type="cellIs" dxfId="338" priority="7" operator="equal">
      <formula>#REF!</formula>
    </cfRule>
    <cfRule type="cellIs" dxfId="337" priority="8" operator="equal">
      <formula>#REF!</formula>
    </cfRule>
    <cfRule type="cellIs" dxfId="336" priority="9" operator="equal">
      <formula>#REF!</formula>
    </cfRule>
  </conditionalFormatting>
  <conditionalFormatting sqref="C30">
    <cfRule type="cellIs" dxfId="335" priority="5" operator="equal">
      <formula>#REF!</formula>
    </cfRule>
  </conditionalFormatting>
  <conditionalFormatting sqref="C31">
    <cfRule type="cellIs" dxfId="334" priority="3" operator="equal">
      <formula>#REF!</formula>
    </cfRule>
    <cfRule type="cellIs" dxfId="333"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C13" sqref="C1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38.25" x14ac:dyDescent="0.25">
      <c r="A2" s="2"/>
      <c r="B2" s="11" t="s">
        <v>0</v>
      </c>
      <c r="C2" s="19" t="s">
        <v>48</v>
      </c>
      <c r="D2" s="3"/>
    </row>
    <row r="3" spans="1:4" x14ac:dyDescent="0.25">
      <c r="A3" s="2"/>
      <c r="B3" s="11" t="s">
        <v>5</v>
      </c>
      <c r="C3" s="6">
        <v>3</v>
      </c>
      <c r="D3" s="3"/>
    </row>
    <row r="4" spans="1:4" x14ac:dyDescent="0.25">
      <c r="A4" s="2"/>
      <c r="B4" s="11" t="s">
        <v>1</v>
      </c>
      <c r="C4" s="7" t="s">
        <v>63</v>
      </c>
      <c r="D4" s="3"/>
    </row>
    <row r="5" spans="1:4" x14ac:dyDescent="0.25">
      <c r="A5" s="2"/>
      <c r="B5" s="11" t="s">
        <v>2</v>
      </c>
      <c r="C5" s="7"/>
      <c r="D5" s="3"/>
    </row>
    <row r="6" spans="1:4" x14ac:dyDescent="0.25">
      <c r="A6" s="2"/>
      <c r="B6" s="11" t="s">
        <v>12</v>
      </c>
      <c r="C6" s="7" t="s">
        <v>32</v>
      </c>
      <c r="D6" s="3"/>
    </row>
    <row r="7" spans="1:4" x14ac:dyDescent="0.25">
      <c r="A7" s="2"/>
      <c r="B7" s="11" t="s">
        <v>13</v>
      </c>
      <c r="C7" s="17" t="s">
        <v>33</v>
      </c>
      <c r="D7" s="3"/>
    </row>
    <row r="8" spans="1:4" x14ac:dyDescent="0.25">
      <c r="A8" s="2"/>
      <c r="B8" s="11" t="s">
        <v>14</v>
      </c>
      <c r="C8" s="18" t="s">
        <v>34</v>
      </c>
      <c r="D8" s="3"/>
    </row>
    <row r="9" spans="1:4" ht="30" x14ac:dyDescent="0.25">
      <c r="A9" s="2"/>
      <c r="B9" s="11" t="s">
        <v>18</v>
      </c>
      <c r="C9" s="7" t="s">
        <v>79</v>
      </c>
      <c r="D9" s="3"/>
    </row>
    <row r="10" spans="1:4" x14ac:dyDescent="0.25">
      <c r="A10" s="2"/>
      <c r="B10" s="11" t="s">
        <v>19</v>
      </c>
      <c r="C10" s="7" t="s">
        <v>55</v>
      </c>
      <c r="D10" s="3"/>
    </row>
    <row r="11" spans="1:4" x14ac:dyDescent="0.25">
      <c r="B11" s="12"/>
      <c r="C11" s="5"/>
    </row>
    <row r="12" spans="1:4" x14ac:dyDescent="0.25">
      <c r="A12" s="2"/>
      <c r="B12" s="11" t="s">
        <v>7</v>
      </c>
      <c r="C12" s="15">
        <v>1000</v>
      </c>
      <c r="D12" s="3"/>
    </row>
    <row r="13" spans="1:4" x14ac:dyDescent="0.25">
      <c r="A13" s="2"/>
      <c r="B13" s="11" t="s">
        <v>11</v>
      </c>
      <c r="C13" s="7" t="s">
        <v>64</v>
      </c>
      <c r="D13" s="3"/>
    </row>
    <row r="14" spans="1:4" x14ac:dyDescent="0.25">
      <c r="A14" s="2"/>
      <c r="B14" s="11" t="s">
        <v>17</v>
      </c>
      <c r="C14" s="7" t="s">
        <v>66</v>
      </c>
      <c r="D14" s="3"/>
    </row>
    <row r="15" spans="1:4" x14ac:dyDescent="0.25">
      <c r="A15" s="2"/>
      <c r="B15" s="11" t="s">
        <v>15</v>
      </c>
      <c r="C15" s="7" t="s">
        <v>16</v>
      </c>
      <c r="D15" s="3"/>
    </row>
    <row r="16" spans="1:4" x14ac:dyDescent="0.25">
      <c r="A16" s="2"/>
      <c r="B16" s="11" t="s">
        <v>27</v>
      </c>
      <c r="C16" s="7"/>
      <c r="D16" s="3"/>
    </row>
    <row r="17" spans="1:4" ht="25.5" x14ac:dyDescent="0.25">
      <c r="A17" s="2"/>
      <c r="B17" s="11" t="s">
        <v>8</v>
      </c>
      <c r="C17" s="19" t="s">
        <v>43</v>
      </c>
      <c r="D17" s="3"/>
    </row>
    <row r="18" spans="1:4" ht="51" x14ac:dyDescent="0.25">
      <c r="A18" s="2"/>
      <c r="B18" s="11" t="s">
        <v>21</v>
      </c>
      <c r="C18" s="19" t="s">
        <v>70</v>
      </c>
      <c r="D18" s="3"/>
    </row>
    <row r="19" spans="1:4" x14ac:dyDescent="0.25">
      <c r="A19" s="2"/>
      <c r="B19" s="11" t="s">
        <v>9</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10</v>
      </c>
      <c r="C22" s="7"/>
      <c r="D22" s="3"/>
    </row>
    <row r="23" spans="1:4" x14ac:dyDescent="0.25">
      <c r="A23" s="2"/>
      <c r="B23" s="16" t="s">
        <v>22</v>
      </c>
      <c r="C23" s="7" t="s">
        <v>49</v>
      </c>
      <c r="D23" s="3"/>
    </row>
    <row r="24" spans="1:4" x14ac:dyDescent="0.25">
      <c r="A24" s="2"/>
      <c r="B24" s="16" t="s">
        <v>23</v>
      </c>
      <c r="C24" s="7" t="s">
        <v>56</v>
      </c>
      <c r="D24" s="3"/>
    </row>
    <row r="25" spans="1:4" x14ac:dyDescent="0.25">
      <c r="A25" s="2"/>
      <c r="B25" s="16" t="s">
        <v>26</v>
      </c>
      <c r="C25" s="7"/>
      <c r="D25" s="3"/>
    </row>
    <row r="26" spans="1:4" x14ac:dyDescent="0.25">
      <c r="A26" s="2"/>
      <c r="B26" s="16" t="s">
        <v>28</v>
      </c>
      <c r="C26" s="7" t="s">
        <v>68</v>
      </c>
      <c r="D26" s="3"/>
    </row>
    <row r="27" spans="1:4" x14ac:dyDescent="0.25">
      <c r="A27" s="2"/>
      <c r="B27" s="11" t="s">
        <v>29</v>
      </c>
      <c r="C27" s="7" t="s">
        <v>75</v>
      </c>
      <c r="D27" s="3"/>
    </row>
    <row r="28" spans="1:4" ht="30" x14ac:dyDescent="0.25">
      <c r="A28" s="2"/>
      <c r="B28" s="11" t="s">
        <v>24</v>
      </c>
      <c r="C28" s="7" t="s">
        <v>44</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332" priority="84" operator="equal">
      <formula>" "</formula>
    </cfRule>
  </conditionalFormatting>
  <conditionalFormatting sqref="B40:C45 B39">
    <cfRule type="cellIs" dxfId="331" priority="83" operator="equal">
      <formula>" "</formula>
    </cfRule>
  </conditionalFormatting>
  <conditionalFormatting sqref="B35">
    <cfRule type="cellIs" dxfId="330" priority="82" operator="equal">
      <formula>" "</formula>
    </cfRule>
  </conditionalFormatting>
  <conditionalFormatting sqref="B37">
    <cfRule type="cellIs" dxfId="329" priority="81" operator="equal">
      <formula>" "</formula>
    </cfRule>
  </conditionalFormatting>
  <conditionalFormatting sqref="C40:C45">
    <cfRule type="cellIs" dxfId="328" priority="75" operator="equal">
      <formula>" "</formula>
    </cfRule>
    <cfRule type="cellIs" dxfId="327" priority="80" operator="equal">
      <formula>" "</formula>
    </cfRule>
  </conditionalFormatting>
  <conditionalFormatting sqref="C40">
    <cfRule type="cellIs" dxfId="326" priority="79" operator="equal">
      <formula>" "</formula>
    </cfRule>
  </conditionalFormatting>
  <conditionalFormatting sqref="C41">
    <cfRule type="cellIs" dxfId="325" priority="78" operator="equal">
      <formula>" "</formula>
    </cfRule>
  </conditionalFormatting>
  <conditionalFormatting sqref="C42">
    <cfRule type="cellIs" dxfId="324" priority="77" operator="equal">
      <formula>" "</formula>
    </cfRule>
  </conditionalFormatting>
  <conditionalFormatting sqref="C43">
    <cfRule type="cellIs" dxfId="323" priority="76" operator="equal">
      <formula>" "</formula>
    </cfRule>
  </conditionalFormatting>
  <conditionalFormatting sqref="C35">
    <cfRule type="expression" dxfId="322" priority="74">
      <formula>$B$35="Počet zpracovatelů:"</formula>
    </cfRule>
  </conditionalFormatting>
  <conditionalFormatting sqref="C44">
    <cfRule type="expression" dxfId="321" priority="73">
      <formula>$B$44="Smlouva o zpracování OÚ:"</formula>
    </cfRule>
  </conditionalFormatting>
  <conditionalFormatting sqref="B48:C48">
    <cfRule type="cellIs" dxfId="320" priority="72" operator="equal">
      <formula>" "</formula>
    </cfRule>
  </conditionalFormatting>
  <conditionalFormatting sqref="B49:C53 B55:C55 B54">
    <cfRule type="cellIs" dxfId="319" priority="71" operator="equal">
      <formula>" "</formula>
    </cfRule>
  </conditionalFormatting>
  <conditionalFormatting sqref="B47">
    <cfRule type="cellIs" dxfId="318" priority="70" operator="equal">
      <formula>" "</formula>
    </cfRule>
  </conditionalFormatting>
  <conditionalFormatting sqref="C48:C53 C55">
    <cfRule type="cellIs" dxfId="317" priority="63" operator="equal">
      <formula>" "</formula>
    </cfRule>
    <cfRule type="cellIs" dxfId="316" priority="69" operator="equal">
      <formula>" "</formula>
    </cfRule>
  </conditionalFormatting>
  <conditionalFormatting sqref="C49">
    <cfRule type="cellIs" dxfId="315" priority="68" operator="equal">
      <formula>" "</formula>
    </cfRule>
  </conditionalFormatting>
  <conditionalFormatting sqref="C50">
    <cfRule type="cellIs" dxfId="314" priority="67" operator="equal">
      <formula>" "</formula>
    </cfRule>
  </conditionalFormatting>
  <conditionalFormatting sqref="C51">
    <cfRule type="cellIs" dxfId="313" priority="66" operator="equal">
      <formula>" "</formula>
    </cfRule>
  </conditionalFormatting>
  <conditionalFormatting sqref="C52">
    <cfRule type="cellIs" dxfId="312" priority="65" operator="equal">
      <formula>" "</formula>
    </cfRule>
  </conditionalFormatting>
  <conditionalFormatting sqref="C53">
    <cfRule type="cellIs" dxfId="311" priority="64" operator="equal">
      <formula>" "</formula>
    </cfRule>
  </conditionalFormatting>
  <conditionalFormatting sqref="B58:C58">
    <cfRule type="cellIs" dxfId="310" priority="62" operator="equal">
      <formula>" "</formula>
    </cfRule>
  </conditionalFormatting>
  <conditionalFormatting sqref="B59:C65">
    <cfRule type="cellIs" dxfId="309" priority="61" operator="equal">
      <formula>" "</formula>
    </cfRule>
  </conditionalFormatting>
  <conditionalFormatting sqref="B57">
    <cfRule type="cellIs" dxfId="308" priority="60" operator="equal">
      <formula>" "</formula>
    </cfRule>
  </conditionalFormatting>
  <conditionalFormatting sqref="C58:C65">
    <cfRule type="cellIs" dxfId="307" priority="53" operator="equal">
      <formula>" "</formula>
    </cfRule>
    <cfRule type="cellIs" dxfId="306" priority="59" operator="equal">
      <formula>" "</formula>
    </cfRule>
  </conditionalFormatting>
  <conditionalFormatting sqref="C59">
    <cfRule type="cellIs" dxfId="305" priority="58" operator="equal">
      <formula>" "</formula>
    </cfRule>
  </conditionalFormatting>
  <conditionalFormatting sqref="C60">
    <cfRule type="cellIs" dxfId="304" priority="57" operator="equal">
      <formula>" "</formula>
    </cfRule>
  </conditionalFormatting>
  <conditionalFormatting sqref="C61">
    <cfRule type="cellIs" dxfId="303" priority="56" operator="equal">
      <formula>" "</formula>
    </cfRule>
  </conditionalFormatting>
  <conditionalFormatting sqref="C62">
    <cfRule type="cellIs" dxfId="302" priority="55" operator="equal">
      <formula>" "</formula>
    </cfRule>
  </conditionalFormatting>
  <conditionalFormatting sqref="C63">
    <cfRule type="cellIs" dxfId="301" priority="54" operator="equal">
      <formula>" "</formula>
    </cfRule>
  </conditionalFormatting>
  <conditionalFormatting sqref="C64">
    <cfRule type="expression" dxfId="300" priority="52">
      <formula>$B$64="Smlouva o zpracování OÚ:"</formula>
    </cfRule>
  </conditionalFormatting>
  <conditionalFormatting sqref="B68:C68">
    <cfRule type="cellIs" dxfId="299" priority="51" operator="equal">
      <formula>" "</formula>
    </cfRule>
  </conditionalFormatting>
  <conditionalFormatting sqref="B69:C75">
    <cfRule type="cellIs" dxfId="298" priority="50" operator="equal">
      <formula>" "</formula>
    </cfRule>
  </conditionalFormatting>
  <conditionalFormatting sqref="B67">
    <cfRule type="cellIs" dxfId="297" priority="49" operator="equal">
      <formula>" "</formula>
    </cfRule>
  </conditionalFormatting>
  <conditionalFormatting sqref="C68:C75">
    <cfRule type="cellIs" dxfId="296" priority="42" operator="equal">
      <formula>" "</formula>
    </cfRule>
    <cfRule type="cellIs" dxfId="295" priority="48" operator="equal">
      <formula>" "</formula>
    </cfRule>
  </conditionalFormatting>
  <conditionalFormatting sqref="C69">
    <cfRule type="cellIs" dxfId="294" priority="47" operator="equal">
      <formula>" "</formula>
    </cfRule>
  </conditionalFormatting>
  <conditionalFormatting sqref="C70">
    <cfRule type="cellIs" dxfId="293" priority="46" operator="equal">
      <formula>" "</formula>
    </cfRule>
  </conditionalFormatting>
  <conditionalFormatting sqref="C71">
    <cfRule type="cellIs" dxfId="292" priority="45" operator="equal">
      <formula>" "</formula>
    </cfRule>
  </conditionalFormatting>
  <conditionalFormatting sqref="C72">
    <cfRule type="cellIs" dxfId="291" priority="44" operator="equal">
      <formula>" "</formula>
    </cfRule>
  </conditionalFormatting>
  <conditionalFormatting sqref="C73">
    <cfRule type="cellIs" dxfId="290" priority="43" operator="equal">
      <formula>" "</formula>
    </cfRule>
  </conditionalFormatting>
  <conditionalFormatting sqref="C74">
    <cfRule type="expression" dxfId="289" priority="41">
      <formula>$B$74="Smlouva o zpracování OÚ:"</formula>
    </cfRule>
  </conditionalFormatting>
  <conditionalFormatting sqref="B78:C78">
    <cfRule type="cellIs" dxfId="288" priority="40" operator="equal">
      <formula>" "</formula>
    </cfRule>
  </conditionalFormatting>
  <conditionalFormatting sqref="B79:C85">
    <cfRule type="cellIs" dxfId="287" priority="39" operator="equal">
      <formula>" "</formula>
    </cfRule>
  </conditionalFormatting>
  <conditionalFormatting sqref="B77">
    <cfRule type="cellIs" dxfId="286" priority="38" operator="equal">
      <formula>" "</formula>
    </cfRule>
  </conditionalFormatting>
  <conditionalFormatting sqref="C78:C85">
    <cfRule type="cellIs" dxfId="285" priority="31" operator="equal">
      <formula>" "</formula>
    </cfRule>
    <cfRule type="cellIs" dxfId="284" priority="37" operator="equal">
      <formula>" "</formula>
    </cfRule>
  </conditionalFormatting>
  <conditionalFormatting sqref="C79">
    <cfRule type="cellIs" dxfId="283" priority="36" operator="equal">
      <formula>" "</formula>
    </cfRule>
  </conditionalFormatting>
  <conditionalFormatting sqref="C80">
    <cfRule type="cellIs" dxfId="282" priority="35" operator="equal">
      <formula>" "</formula>
    </cfRule>
  </conditionalFormatting>
  <conditionalFormatting sqref="C81">
    <cfRule type="cellIs" dxfId="281" priority="34" operator="equal">
      <formula>" "</formula>
    </cfRule>
  </conditionalFormatting>
  <conditionalFormatting sqref="C82">
    <cfRule type="cellIs" dxfId="280" priority="33" operator="equal">
      <formula>" "</formula>
    </cfRule>
  </conditionalFormatting>
  <conditionalFormatting sqref="C83">
    <cfRule type="cellIs" dxfId="279" priority="32" operator="equal">
      <formula>" "</formula>
    </cfRule>
  </conditionalFormatting>
  <conditionalFormatting sqref="C84">
    <cfRule type="expression" dxfId="278" priority="30">
      <formula>$B$84="Smlouva o zpracování OÚ:"</formula>
    </cfRule>
  </conditionalFormatting>
  <conditionalFormatting sqref="C54">
    <cfRule type="cellIs" dxfId="277" priority="29" operator="equal">
      <formula>" "</formula>
    </cfRule>
  </conditionalFormatting>
  <conditionalFormatting sqref="C54">
    <cfRule type="cellIs" dxfId="276" priority="27" operator="equal">
      <formula>" "</formula>
    </cfRule>
    <cfRule type="cellIs" dxfId="275" priority="28" operator="equal">
      <formula>" "</formula>
    </cfRule>
  </conditionalFormatting>
  <conditionalFormatting sqref="C54">
    <cfRule type="expression" dxfId="274" priority="26">
      <formula>$B$54="Smlouva o zpracování OÚ:"</formula>
    </cfRule>
  </conditionalFormatting>
  <conditionalFormatting sqref="C38">
    <cfRule type="cellIs" dxfId="273" priority="25" operator="equal">
      <formula>" "</formula>
    </cfRule>
  </conditionalFormatting>
  <conditionalFormatting sqref="C39">
    <cfRule type="cellIs" dxfId="272" priority="24" operator="equal">
      <formula>" "</formula>
    </cfRule>
  </conditionalFormatting>
  <conditionalFormatting sqref="C38:C39">
    <cfRule type="cellIs" dxfId="271" priority="21" operator="equal">
      <formula>" "</formula>
    </cfRule>
    <cfRule type="cellIs" dxfId="270" priority="23" operator="equal">
      <formula>" "</formula>
    </cfRule>
  </conditionalFormatting>
  <conditionalFormatting sqref="C39">
    <cfRule type="cellIs" dxfId="269" priority="22" operator="equal">
      <formula>" "</formula>
    </cfRule>
  </conditionalFormatting>
  <conditionalFormatting sqref="C22">
    <cfRule type="cellIs" dxfId="268" priority="19" operator="equal">
      <formula>"NEVÍM"</formula>
    </cfRule>
    <cfRule type="cellIs" dxfId="267" priority="20" operator="equal">
      <formula>"ANO"</formula>
    </cfRule>
  </conditionalFormatting>
  <conditionalFormatting sqref="C20">
    <cfRule type="expression" dxfId="266" priority="18">
      <formula>$B$20="      - jejich druh:"</formula>
    </cfRule>
  </conditionalFormatting>
  <conditionalFormatting sqref="C21">
    <cfRule type="expression" dxfId="265" priority="17">
      <formula>$B$20="      - jejich druh:"</formula>
    </cfRule>
  </conditionalFormatting>
  <conditionalFormatting sqref="C19">
    <cfRule type="cellIs" dxfId="264" priority="16" operator="equal">
      <formula>"NEVÍM"</formula>
    </cfRule>
  </conditionalFormatting>
  <conditionalFormatting sqref="C32">
    <cfRule type="cellIs" dxfId="263" priority="14" operator="equal">
      <formula>"NEVÍM"</formula>
    </cfRule>
    <cfRule type="cellIs" dxfId="262" priority="15" operator="equal">
      <formula>"ANO"</formula>
    </cfRule>
  </conditionalFormatting>
  <conditionalFormatting sqref="C29">
    <cfRule type="cellIs" dxfId="261" priority="12" operator="equal">
      <formula>"NEVÍM"</formula>
    </cfRule>
    <cfRule type="cellIs" dxfId="260" priority="13" operator="equal">
      <formula>"ANO"</formula>
    </cfRule>
  </conditionalFormatting>
  <conditionalFormatting sqref="C31">
    <cfRule type="expression" dxfId="259" priority="2">
      <formula>$C$30="NE"</formula>
    </cfRule>
  </conditionalFormatting>
  <conditionalFormatting sqref="B31">
    <cfRule type="expression" dxfId="258" priority="1">
      <formula>$C$30="NE"</formula>
    </cfRule>
  </conditionalFormatting>
  <conditionalFormatting sqref="C25">
    <cfRule type="cellIs" dxfId="257" priority="10" operator="equal">
      <formula>#REF!</formula>
    </cfRule>
    <cfRule type="cellIs" dxfId="256" priority="11" operator="equal">
      <formula>#REF!</formula>
    </cfRule>
  </conditionalFormatting>
  <conditionalFormatting sqref="C16">
    <cfRule type="cellIs" dxfId="255" priority="6" operator="equal">
      <formula>#REF!</formula>
    </cfRule>
    <cfRule type="cellIs" dxfId="254" priority="7" operator="equal">
      <formula>#REF!</formula>
    </cfRule>
    <cfRule type="cellIs" dxfId="253" priority="8" operator="equal">
      <formula>#REF!</formula>
    </cfRule>
    <cfRule type="cellIs" dxfId="252" priority="9" operator="equal">
      <formula>#REF!</formula>
    </cfRule>
  </conditionalFormatting>
  <conditionalFormatting sqref="C30">
    <cfRule type="cellIs" dxfId="251" priority="5" operator="equal">
      <formula>#REF!</formula>
    </cfRule>
  </conditionalFormatting>
  <conditionalFormatting sqref="C31">
    <cfRule type="cellIs" dxfId="250" priority="3" operator="equal">
      <formula>#REF!</formula>
    </cfRule>
    <cfRule type="cellIs" dxfId="249"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C9" sqref="C9"/>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1" t="s">
        <v>0</v>
      </c>
      <c r="C2" s="19" t="s">
        <v>40</v>
      </c>
      <c r="D2" s="3"/>
    </row>
    <row r="3" spans="1:4" x14ac:dyDescent="0.25">
      <c r="A3" s="2"/>
      <c r="B3" s="11" t="s">
        <v>5</v>
      </c>
      <c r="C3" s="6">
        <v>4</v>
      </c>
      <c r="D3" s="3"/>
    </row>
    <row r="4" spans="1:4" x14ac:dyDescent="0.25">
      <c r="A4" s="2"/>
      <c r="B4" s="11" t="s">
        <v>1</v>
      </c>
      <c r="C4" s="7" t="s">
        <v>63</v>
      </c>
      <c r="D4" s="3"/>
    </row>
    <row r="5" spans="1:4" x14ac:dyDescent="0.25">
      <c r="A5" s="2"/>
      <c r="B5" s="11" t="s">
        <v>2</v>
      </c>
      <c r="C5" s="7"/>
      <c r="D5" s="3"/>
    </row>
    <row r="6" spans="1:4" x14ac:dyDescent="0.25">
      <c r="A6" s="2"/>
      <c r="B6" s="11" t="s">
        <v>12</v>
      </c>
      <c r="C6" s="7" t="s">
        <v>32</v>
      </c>
      <c r="D6" s="3"/>
    </row>
    <row r="7" spans="1:4" x14ac:dyDescent="0.25">
      <c r="A7" s="2"/>
      <c r="B7" s="11" t="s">
        <v>13</v>
      </c>
      <c r="C7" s="17" t="s">
        <v>33</v>
      </c>
      <c r="D7" s="3"/>
    </row>
    <row r="8" spans="1:4" x14ac:dyDescent="0.25">
      <c r="A8" s="2"/>
      <c r="B8" s="11" t="s">
        <v>14</v>
      </c>
      <c r="C8" s="18" t="s">
        <v>34</v>
      </c>
      <c r="D8" s="3"/>
    </row>
    <row r="9" spans="1:4" ht="30" x14ac:dyDescent="0.25">
      <c r="A9" s="2"/>
      <c r="B9" s="11" t="s">
        <v>18</v>
      </c>
      <c r="C9" s="7" t="s">
        <v>77</v>
      </c>
      <c r="D9" s="3"/>
    </row>
    <row r="10" spans="1:4" x14ac:dyDescent="0.25">
      <c r="A10" s="2"/>
      <c r="B10" s="11" t="s">
        <v>19</v>
      </c>
      <c r="C10" s="7" t="s">
        <v>57</v>
      </c>
      <c r="D10" s="3"/>
    </row>
    <row r="11" spans="1:4" x14ac:dyDescent="0.25">
      <c r="B11" s="12"/>
      <c r="C11" s="5"/>
    </row>
    <row r="12" spans="1:4" x14ac:dyDescent="0.25">
      <c r="A12" s="2"/>
      <c r="B12" s="11" t="s">
        <v>7</v>
      </c>
      <c r="C12" s="15">
        <v>2000</v>
      </c>
      <c r="D12" s="3"/>
    </row>
    <row r="13" spans="1:4" x14ac:dyDescent="0.25">
      <c r="A13" s="2"/>
      <c r="B13" s="11" t="s">
        <v>11</v>
      </c>
      <c r="C13" s="7" t="s">
        <v>64</v>
      </c>
      <c r="D13" s="3"/>
    </row>
    <row r="14" spans="1:4" x14ac:dyDescent="0.25">
      <c r="A14" s="2"/>
      <c r="B14" s="11" t="s">
        <v>17</v>
      </c>
      <c r="C14" s="7" t="s">
        <v>65</v>
      </c>
      <c r="D14" s="3"/>
    </row>
    <row r="15" spans="1:4" x14ac:dyDescent="0.25">
      <c r="A15" s="2"/>
      <c r="B15" s="11" t="s">
        <v>15</v>
      </c>
      <c r="C15" s="7" t="s">
        <v>16</v>
      </c>
      <c r="D15" s="3"/>
    </row>
    <row r="16" spans="1:4" x14ac:dyDescent="0.25">
      <c r="A16" s="2"/>
      <c r="B16" s="11" t="s">
        <v>27</v>
      </c>
      <c r="C16" s="7"/>
      <c r="D16" s="3"/>
    </row>
    <row r="17" spans="1:4" x14ac:dyDescent="0.25">
      <c r="A17" s="2"/>
      <c r="B17" s="11" t="s">
        <v>8</v>
      </c>
      <c r="C17" s="19" t="s">
        <v>42</v>
      </c>
      <c r="D17" s="3"/>
    </row>
    <row r="18" spans="1:4" ht="89.25" x14ac:dyDescent="0.25">
      <c r="A18" s="2"/>
      <c r="B18" s="11" t="s">
        <v>21</v>
      </c>
      <c r="C18" s="19" t="s">
        <v>72</v>
      </c>
      <c r="D18" s="3"/>
    </row>
    <row r="19" spans="1:4" x14ac:dyDescent="0.25">
      <c r="A19" s="2"/>
      <c r="B19" s="11" t="s">
        <v>9</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10</v>
      </c>
      <c r="C22" s="7"/>
      <c r="D22" s="3"/>
    </row>
    <row r="23" spans="1:4" x14ac:dyDescent="0.25">
      <c r="A23" s="2"/>
      <c r="B23" s="16" t="s">
        <v>22</v>
      </c>
      <c r="C23" s="7" t="s">
        <v>58</v>
      </c>
      <c r="D23" s="3"/>
    </row>
    <row r="24" spans="1:4" ht="30" x14ac:dyDescent="0.25">
      <c r="A24" s="2"/>
      <c r="B24" s="16" t="s">
        <v>23</v>
      </c>
      <c r="C24" s="7" t="s">
        <v>59</v>
      </c>
      <c r="D24" s="3"/>
    </row>
    <row r="25" spans="1:4" x14ac:dyDescent="0.25">
      <c r="A25" s="2"/>
      <c r="B25" s="16" t="s">
        <v>26</v>
      </c>
      <c r="C25" s="7"/>
      <c r="D25" s="3"/>
    </row>
    <row r="26" spans="1:4" x14ac:dyDescent="0.25">
      <c r="A26" s="2"/>
      <c r="B26" s="16" t="s">
        <v>28</v>
      </c>
      <c r="C26" s="7" t="s">
        <v>68</v>
      </c>
      <c r="D26" s="3"/>
    </row>
    <row r="27" spans="1:4" x14ac:dyDescent="0.25">
      <c r="A27" s="2"/>
      <c r="B27" s="11" t="s">
        <v>29</v>
      </c>
      <c r="C27" s="7" t="s">
        <v>75</v>
      </c>
      <c r="D27" s="3"/>
    </row>
    <row r="28" spans="1:4" x14ac:dyDescent="0.25">
      <c r="A28" s="2"/>
      <c r="B28" s="11" t="s">
        <v>24</v>
      </c>
      <c r="C28" s="7" t="s">
        <v>36</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248" priority="84" operator="equal">
      <formula>" "</formula>
    </cfRule>
  </conditionalFormatting>
  <conditionalFormatting sqref="B40:C45 B39">
    <cfRule type="cellIs" dxfId="247" priority="83" operator="equal">
      <formula>" "</formula>
    </cfRule>
  </conditionalFormatting>
  <conditionalFormatting sqref="B35">
    <cfRule type="cellIs" dxfId="246" priority="82" operator="equal">
      <formula>" "</formula>
    </cfRule>
  </conditionalFormatting>
  <conditionalFormatting sqref="B37">
    <cfRule type="cellIs" dxfId="245" priority="81" operator="equal">
      <formula>" "</formula>
    </cfRule>
  </conditionalFormatting>
  <conditionalFormatting sqref="C40:C45">
    <cfRule type="cellIs" dxfId="244" priority="75" operator="equal">
      <formula>" "</formula>
    </cfRule>
    <cfRule type="cellIs" dxfId="243" priority="80" operator="equal">
      <formula>" "</formula>
    </cfRule>
  </conditionalFormatting>
  <conditionalFormatting sqref="C40">
    <cfRule type="cellIs" dxfId="242" priority="79" operator="equal">
      <formula>" "</formula>
    </cfRule>
  </conditionalFormatting>
  <conditionalFormatting sqref="C41">
    <cfRule type="cellIs" dxfId="241" priority="78" operator="equal">
      <formula>" "</formula>
    </cfRule>
  </conditionalFormatting>
  <conditionalFormatting sqref="C42">
    <cfRule type="cellIs" dxfId="240" priority="77" operator="equal">
      <formula>" "</formula>
    </cfRule>
  </conditionalFormatting>
  <conditionalFormatting sqref="C43">
    <cfRule type="cellIs" dxfId="239" priority="76" operator="equal">
      <formula>" "</formula>
    </cfRule>
  </conditionalFormatting>
  <conditionalFormatting sqref="C35">
    <cfRule type="expression" dxfId="238" priority="74">
      <formula>$B$35="Počet zpracovatelů:"</formula>
    </cfRule>
  </conditionalFormatting>
  <conditionalFormatting sqref="C44">
    <cfRule type="expression" dxfId="237" priority="73">
      <formula>$B$44="Smlouva o zpracování OÚ:"</formula>
    </cfRule>
  </conditionalFormatting>
  <conditionalFormatting sqref="B48:C48">
    <cfRule type="cellIs" dxfId="236" priority="72" operator="equal">
      <formula>" "</formula>
    </cfRule>
  </conditionalFormatting>
  <conditionalFormatting sqref="B49:C53 B55:C55 B54">
    <cfRule type="cellIs" dxfId="235" priority="71" operator="equal">
      <formula>" "</formula>
    </cfRule>
  </conditionalFormatting>
  <conditionalFormatting sqref="B47">
    <cfRule type="cellIs" dxfId="234" priority="70" operator="equal">
      <formula>" "</formula>
    </cfRule>
  </conditionalFormatting>
  <conditionalFormatting sqref="C48:C53 C55">
    <cfRule type="cellIs" dxfId="233" priority="63" operator="equal">
      <formula>" "</formula>
    </cfRule>
    <cfRule type="cellIs" dxfId="232" priority="69" operator="equal">
      <formula>" "</formula>
    </cfRule>
  </conditionalFormatting>
  <conditionalFormatting sqref="C49">
    <cfRule type="cellIs" dxfId="231" priority="68" operator="equal">
      <formula>" "</formula>
    </cfRule>
  </conditionalFormatting>
  <conditionalFormatting sqref="C50">
    <cfRule type="cellIs" dxfId="230" priority="67" operator="equal">
      <formula>" "</formula>
    </cfRule>
  </conditionalFormatting>
  <conditionalFormatting sqref="C51">
    <cfRule type="cellIs" dxfId="229" priority="66" operator="equal">
      <formula>" "</formula>
    </cfRule>
  </conditionalFormatting>
  <conditionalFormatting sqref="C52">
    <cfRule type="cellIs" dxfId="228" priority="65" operator="equal">
      <formula>" "</formula>
    </cfRule>
  </conditionalFormatting>
  <conditionalFormatting sqref="C53">
    <cfRule type="cellIs" dxfId="227" priority="64" operator="equal">
      <formula>" "</formula>
    </cfRule>
  </conditionalFormatting>
  <conditionalFormatting sqref="B58:C58">
    <cfRule type="cellIs" dxfId="226" priority="62" operator="equal">
      <formula>" "</formula>
    </cfRule>
  </conditionalFormatting>
  <conditionalFormatting sqref="B59:C65">
    <cfRule type="cellIs" dxfId="225" priority="61" operator="equal">
      <formula>" "</formula>
    </cfRule>
  </conditionalFormatting>
  <conditionalFormatting sqref="B57">
    <cfRule type="cellIs" dxfId="224" priority="60" operator="equal">
      <formula>" "</formula>
    </cfRule>
  </conditionalFormatting>
  <conditionalFormatting sqref="C58:C65">
    <cfRule type="cellIs" dxfId="223" priority="53" operator="equal">
      <formula>" "</formula>
    </cfRule>
    <cfRule type="cellIs" dxfId="222" priority="59" operator="equal">
      <formula>" "</formula>
    </cfRule>
  </conditionalFormatting>
  <conditionalFormatting sqref="C59">
    <cfRule type="cellIs" dxfId="221" priority="58" operator="equal">
      <formula>" "</formula>
    </cfRule>
  </conditionalFormatting>
  <conditionalFormatting sqref="C60">
    <cfRule type="cellIs" dxfId="220" priority="57" operator="equal">
      <formula>" "</formula>
    </cfRule>
  </conditionalFormatting>
  <conditionalFormatting sqref="C61">
    <cfRule type="cellIs" dxfId="219" priority="56" operator="equal">
      <formula>" "</formula>
    </cfRule>
  </conditionalFormatting>
  <conditionalFormatting sqref="C62">
    <cfRule type="cellIs" dxfId="218" priority="55" operator="equal">
      <formula>" "</formula>
    </cfRule>
  </conditionalFormatting>
  <conditionalFormatting sqref="C63">
    <cfRule type="cellIs" dxfId="217" priority="54" operator="equal">
      <formula>" "</formula>
    </cfRule>
  </conditionalFormatting>
  <conditionalFormatting sqref="C64">
    <cfRule type="expression" dxfId="216" priority="52">
      <formula>$B$64="Smlouva o zpracování OÚ:"</formula>
    </cfRule>
  </conditionalFormatting>
  <conditionalFormatting sqref="B68:C68">
    <cfRule type="cellIs" dxfId="215" priority="51" operator="equal">
      <formula>" "</formula>
    </cfRule>
  </conditionalFormatting>
  <conditionalFormatting sqref="B69:C75">
    <cfRule type="cellIs" dxfId="214" priority="50" operator="equal">
      <formula>" "</formula>
    </cfRule>
  </conditionalFormatting>
  <conditionalFormatting sqref="B67">
    <cfRule type="cellIs" dxfId="213" priority="49" operator="equal">
      <formula>" "</formula>
    </cfRule>
  </conditionalFormatting>
  <conditionalFormatting sqref="C68:C75">
    <cfRule type="cellIs" dxfId="212" priority="42" operator="equal">
      <formula>" "</formula>
    </cfRule>
    <cfRule type="cellIs" dxfId="211" priority="48" operator="equal">
      <formula>" "</formula>
    </cfRule>
  </conditionalFormatting>
  <conditionalFormatting sqref="C69">
    <cfRule type="cellIs" dxfId="210" priority="47" operator="equal">
      <formula>" "</formula>
    </cfRule>
  </conditionalFormatting>
  <conditionalFormatting sqref="C70">
    <cfRule type="cellIs" dxfId="209" priority="46" operator="equal">
      <formula>" "</formula>
    </cfRule>
  </conditionalFormatting>
  <conditionalFormatting sqref="C71">
    <cfRule type="cellIs" dxfId="208" priority="45" operator="equal">
      <formula>" "</formula>
    </cfRule>
  </conditionalFormatting>
  <conditionalFormatting sqref="C72">
    <cfRule type="cellIs" dxfId="207" priority="44" operator="equal">
      <formula>" "</formula>
    </cfRule>
  </conditionalFormatting>
  <conditionalFormatting sqref="C73">
    <cfRule type="cellIs" dxfId="206" priority="43" operator="equal">
      <formula>" "</formula>
    </cfRule>
  </conditionalFormatting>
  <conditionalFormatting sqref="C74">
    <cfRule type="expression" dxfId="205" priority="41">
      <formula>$B$74="Smlouva o zpracování OÚ:"</formula>
    </cfRule>
  </conditionalFormatting>
  <conditionalFormatting sqref="B78:C78">
    <cfRule type="cellIs" dxfId="204" priority="40" operator="equal">
      <formula>" "</formula>
    </cfRule>
  </conditionalFormatting>
  <conditionalFormatting sqref="B79:C85">
    <cfRule type="cellIs" dxfId="203" priority="39" operator="equal">
      <formula>" "</formula>
    </cfRule>
  </conditionalFormatting>
  <conditionalFormatting sqref="B77">
    <cfRule type="cellIs" dxfId="202" priority="38" operator="equal">
      <formula>" "</formula>
    </cfRule>
  </conditionalFormatting>
  <conditionalFormatting sqref="C78:C85">
    <cfRule type="cellIs" dxfId="201" priority="31" operator="equal">
      <formula>" "</formula>
    </cfRule>
    <cfRule type="cellIs" dxfId="200" priority="37" operator="equal">
      <formula>" "</formula>
    </cfRule>
  </conditionalFormatting>
  <conditionalFormatting sqref="C79">
    <cfRule type="cellIs" dxfId="199" priority="36" operator="equal">
      <formula>" "</formula>
    </cfRule>
  </conditionalFormatting>
  <conditionalFormatting sqref="C80">
    <cfRule type="cellIs" dxfId="198" priority="35" operator="equal">
      <formula>" "</formula>
    </cfRule>
  </conditionalFormatting>
  <conditionalFormatting sqref="C81">
    <cfRule type="cellIs" dxfId="197" priority="34" operator="equal">
      <formula>" "</formula>
    </cfRule>
  </conditionalFormatting>
  <conditionalFormatting sqref="C82">
    <cfRule type="cellIs" dxfId="196" priority="33" operator="equal">
      <formula>" "</formula>
    </cfRule>
  </conditionalFormatting>
  <conditionalFormatting sqref="C83">
    <cfRule type="cellIs" dxfId="195" priority="32" operator="equal">
      <formula>" "</formula>
    </cfRule>
  </conditionalFormatting>
  <conditionalFormatting sqref="C84">
    <cfRule type="expression" dxfId="194" priority="30">
      <formula>$B$84="Smlouva o zpracování OÚ:"</formula>
    </cfRule>
  </conditionalFormatting>
  <conditionalFormatting sqref="C54">
    <cfRule type="cellIs" dxfId="193" priority="29" operator="equal">
      <formula>" "</formula>
    </cfRule>
  </conditionalFormatting>
  <conditionalFormatting sqref="C54">
    <cfRule type="cellIs" dxfId="192" priority="27" operator="equal">
      <formula>" "</formula>
    </cfRule>
    <cfRule type="cellIs" dxfId="191" priority="28" operator="equal">
      <formula>" "</formula>
    </cfRule>
  </conditionalFormatting>
  <conditionalFormatting sqref="C54">
    <cfRule type="expression" dxfId="190" priority="26">
      <formula>$B$54="Smlouva o zpracování OÚ:"</formula>
    </cfRule>
  </conditionalFormatting>
  <conditionalFormatting sqref="C38">
    <cfRule type="cellIs" dxfId="189" priority="25" operator="equal">
      <formula>" "</formula>
    </cfRule>
  </conditionalFormatting>
  <conditionalFormatting sqref="C39">
    <cfRule type="cellIs" dxfId="188" priority="24" operator="equal">
      <formula>" "</formula>
    </cfRule>
  </conditionalFormatting>
  <conditionalFormatting sqref="C38:C39">
    <cfRule type="cellIs" dxfId="187" priority="21" operator="equal">
      <formula>" "</formula>
    </cfRule>
    <cfRule type="cellIs" dxfId="186" priority="23" operator="equal">
      <formula>" "</formula>
    </cfRule>
  </conditionalFormatting>
  <conditionalFormatting sqref="C39">
    <cfRule type="cellIs" dxfId="185" priority="22" operator="equal">
      <formula>" "</formula>
    </cfRule>
  </conditionalFormatting>
  <conditionalFormatting sqref="C22">
    <cfRule type="cellIs" dxfId="184" priority="19" operator="equal">
      <formula>"NEVÍM"</formula>
    </cfRule>
    <cfRule type="cellIs" dxfId="183" priority="20" operator="equal">
      <formula>"ANO"</formula>
    </cfRule>
  </conditionalFormatting>
  <conditionalFormatting sqref="C20">
    <cfRule type="expression" dxfId="182" priority="18">
      <formula>$B$20="      - jejich druh:"</formula>
    </cfRule>
  </conditionalFormatting>
  <conditionalFormatting sqref="C21">
    <cfRule type="expression" dxfId="181" priority="17">
      <formula>$B$20="      - jejich druh:"</formula>
    </cfRule>
  </conditionalFormatting>
  <conditionalFormatting sqref="C19">
    <cfRule type="cellIs" dxfId="180" priority="16" operator="equal">
      <formula>"NEVÍM"</formula>
    </cfRule>
  </conditionalFormatting>
  <conditionalFormatting sqref="C32">
    <cfRule type="cellIs" dxfId="179" priority="14" operator="equal">
      <formula>"NEVÍM"</formula>
    </cfRule>
    <cfRule type="cellIs" dxfId="178" priority="15" operator="equal">
      <formula>"ANO"</formula>
    </cfRule>
  </conditionalFormatting>
  <conditionalFormatting sqref="C29">
    <cfRule type="cellIs" dxfId="177" priority="12" operator="equal">
      <formula>"NEVÍM"</formula>
    </cfRule>
    <cfRule type="cellIs" dxfId="176" priority="13" operator="equal">
      <formula>"ANO"</formula>
    </cfRule>
  </conditionalFormatting>
  <conditionalFormatting sqref="C31">
    <cfRule type="expression" dxfId="175" priority="2">
      <formula>$C$30="NE"</formula>
    </cfRule>
  </conditionalFormatting>
  <conditionalFormatting sqref="B31">
    <cfRule type="expression" dxfId="174" priority="1">
      <formula>$C$30="NE"</formula>
    </cfRule>
  </conditionalFormatting>
  <conditionalFormatting sqref="C25">
    <cfRule type="cellIs" dxfId="173" priority="10" operator="equal">
      <formula>#REF!</formula>
    </cfRule>
    <cfRule type="cellIs" dxfId="172" priority="11" operator="equal">
      <formula>#REF!</formula>
    </cfRule>
  </conditionalFormatting>
  <conditionalFormatting sqref="C16">
    <cfRule type="cellIs" dxfId="171" priority="6" operator="equal">
      <formula>#REF!</formula>
    </cfRule>
    <cfRule type="cellIs" dxfId="170" priority="7" operator="equal">
      <formula>#REF!</formula>
    </cfRule>
    <cfRule type="cellIs" dxfId="169" priority="8" operator="equal">
      <formula>#REF!</formula>
    </cfRule>
    <cfRule type="cellIs" dxfId="168" priority="9" operator="equal">
      <formula>#REF!</formula>
    </cfRule>
  </conditionalFormatting>
  <conditionalFormatting sqref="C30">
    <cfRule type="cellIs" dxfId="167" priority="5" operator="equal">
      <formula>#REF!</formula>
    </cfRule>
  </conditionalFormatting>
  <conditionalFormatting sqref="C31">
    <cfRule type="cellIs" dxfId="166" priority="3" operator="equal">
      <formula>#REF!</formula>
    </cfRule>
    <cfRule type="cellIs" dxfId="165"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C13" sqref="C1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1" t="s">
        <v>0</v>
      </c>
      <c r="C2" s="21" t="s">
        <v>45</v>
      </c>
      <c r="D2" s="3"/>
    </row>
    <row r="3" spans="1:4" x14ac:dyDescent="0.25">
      <c r="A3" s="2"/>
      <c r="B3" s="11" t="s">
        <v>5</v>
      </c>
      <c r="C3" s="23">
        <v>5</v>
      </c>
      <c r="D3" s="3"/>
    </row>
    <row r="4" spans="1:4" x14ac:dyDescent="0.25">
      <c r="A4" s="2"/>
      <c r="B4" s="11" t="s">
        <v>1</v>
      </c>
      <c r="C4" s="7" t="s">
        <v>63</v>
      </c>
      <c r="D4" s="3"/>
    </row>
    <row r="5" spans="1:4" x14ac:dyDescent="0.25">
      <c r="A5" s="2"/>
      <c r="B5" s="11" t="s">
        <v>2</v>
      </c>
      <c r="C5"/>
      <c r="D5" s="3"/>
    </row>
    <row r="6" spans="1:4" x14ac:dyDescent="0.25">
      <c r="A6" s="2"/>
      <c r="B6" s="11" t="s">
        <v>12</v>
      </c>
      <c r="C6" s="22" t="s">
        <v>32</v>
      </c>
      <c r="D6" s="3"/>
    </row>
    <row r="7" spans="1:4" x14ac:dyDescent="0.25">
      <c r="A7" s="2"/>
      <c r="B7" s="11" t="s">
        <v>13</v>
      </c>
      <c r="C7" s="17" t="s">
        <v>33</v>
      </c>
      <c r="D7" s="3"/>
    </row>
    <row r="8" spans="1:4" x14ac:dyDescent="0.25">
      <c r="A8" s="2"/>
      <c r="B8" s="11" t="s">
        <v>14</v>
      </c>
      <c r="C8" s="18" t="s">
        <v>34</v>
      </c>
      <c r="D8" s="3"/>
    </row>
    <row r="9" spans="1:4" x14ac:dyDescent="0.25">
      <c r="A9" s="2"/>
      <c r="B9" s="11" t="s">
        <v>18</v>
      </c>
      <c r="C9" s="7" t="s">
        <v>78</v>
      </c>
      <c r="D9" s="3"/>
    </row>
    <row r="10" spans="1:4" x14ac:dyDescent="0.25">
      <c r="A10" s="2"/>
      <c r="B10" s="11" t="s">
        <v>19</v>
      </c>
      <c r="C10" s="7" t="s">
        <v>60</v>
      </c>
      <c r="D10" s="3"/>
    </row>
    <row r="11" spans="1:4" x14ac:dyDescent="0.25">
      <c r="B11" s="12"/>
      <c r="C11" s="5"/>
    </row>
    <row r="12" spans="1:4" x14ac:dyDescent="0.25">
      <c r="A12" s="2"/>
      <c r="B12" s="11" t="s">
        <v>7</v>
      </c>
      <c r="C12" s="15">
        <v>12000</v>
      </c>
      <c r="D12" s="3"/>
    </row>
    <row r="13" spans="1:4" x14ac:dyDescent="0.25">
      <c r="A13" s="2"/>
      <c r="B13" s="11" t="s">
        <v>11</v>
      </c>
      <c r="C13" s="7" t="s">
        <v>64</v>
      </c>
      <c r="D13" s="3"/>
    </row>
    <row r="14" spans="1:4" x14ac:dyDescent="0.25">
      <c r="A14" s="2"/>
      <c r="B14" s="11" t="s">
        <v>17</v>
      </c>
      <c r="C14" s="7" t="s">
        <v>66</v>
      </c>
      <c r="D14" s="3"/>
    </row>
    <row r="15" spans="1:4" x14ac:dyDescent="0.25">
      <c r="A15" s="2"/>
      <c r="B15" s="11" t="s">
        <v>15</v>
      </c>
      <c r="C15" s="7" t="s">
        <v>16</v>
      </c>
      <c r="D15" s="3"/>
    </row>
    <row r="16" spans="1:4" x14ac:dyDescent="0.25">
      <c r="A16" s="2"/>
      <c r="B16" s="11" t="s">
        <v>27</v>
      </c>
      <c r="C16" s="7"/>
      <c r="D16" s="3"/>
    </row>
    <row r="17" spans="1:4" ht="25.5" x14ac:dyDescent="0.25">
      <c r="A17" s="2"/>
      <c r="B17" s="11" t="s">
        <v>8</v>
      </c>
      <c r="C17" s="19" t="s">
        <v>47</v>
      </c>
      <c r="D17" s="3"/>
    </row>
    <row r="18" spans="1:4" ht="51" x14ac:dyDescent="0.25">
      <c r="A18" s="2"/>
      <c r="B18" s="11" t="s">
        <v>21</v>
      </c>
      <c r="C18" s="19" t="s">
        <v>73</v>
      </c>
      <c r="D18" s="3"/>
    </row>
    <row r="19" spans="1:4" x14ac:dyDescent="0.25">
      <c r="A19" s="2"/>
      <c r="B19" s="11" t="s">
        <v>9</v>
      </c>
      <c r="C19" s="24"/>
      <c r="D19" s="3"/>
    </row>
    <row r="20" spans="1:4" x14ac:dyDescent="0.25">
      <c r="A20" s="2"/>
      <c r="B20" s="11" t="str">
        <f>IF(C19="ANO","      - jejich druh:","")</f>
        <v/>
      </c>
      <c r="D20" s="3"/>
    </row>
    <row r="21" spans="1:4" x14ac:dyDescent="0.25">
      <c r="A21" s="2"/>
      <c r="B21" s="11" t="str">
        <f>IF(C19="ANO","      - zákonnost zpracování:","")</f>
        <v/>
      </c>
      <c r="C21" s="24"/>
      <c r="D21" s="3"/>
    </row>
    <row r="22" spans="1:4" x14ac:dyDescent="0.25">
      <c r="A22" s="2"/>
      <c r="B22" s="11" t="s">
        <v>10</v>
      </c>
      <c r="C22" s="7"/>
      <c r="D22" s="3"/>
    </row>
    <row r="23" spans="1:4" x14ac:dyDescent="0.25">
      <c r="A23" s="2"/>
      <c r="B23" s="16" t="s">
        <v>22</v>
      </c>
      <c r="C23" s="7" t="s">
        <v>61</v>
      </c>
      <c r="D23" s="3"/>
    </row>
    <row r="24" spans="1:4" x14ac:dyDescent="0.25">
      <c r="A24" s="2"/>
      <c r="B24" s="16" t="s">
        <v>23</v>
      </c>
      <c r="C24" s="7" t="s">
        <v>46</v>
      </c>
      <c r="D24" s="3"/>
    </row>
    <row r="25" spans="1:4" x14ac:dyDescent="0.25">
      <c r="A25" s="2"/>
      <c r="B25" s="16" t="s">
        <v>26</v>
      </c>
      <c r="C25" s="7"/>
      <c r="D25" s="3"/>
    </row>
    <row r="26" spans="1:4" x14ac:dyDescent="0.25">
      <c r="A26" s="2"/>
      <c r="B26" s="16" t="s">
        <v>28</v>
      </c>
      <c r="C26" s="7" t="s">
        <v>69</v>
      </c>
      <c r="D26" s="3"/>
    </row>
    <row r="27" spans="1:4" x14ac:dyDescent="0.25">
      <c r="A27" s="2"/>
      <c r="B27" s="11" t="s">
        <v>29</v>
      </c>
      <c r="C27" s="7" t="s">
        <v>75</v>
      </c>
      <c r="D27" s="3"/>
    </row>
    <row r="28" spans="1:4" x14ac:dyDescent="0.25">
      <c r="A28" s="2"/>
      <c r="B28" s="11" t="s">
        <v>24</v>
      </c>
      <c r="C28" s="7" t="s">
        <v>41</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164" priority="84" operator="equal">
      <formula>" "</formula>
    </cfRule>
  </conditionalFormatting>
  <conditionalFormatting sqref="B40:C45 B39">
    <cfRule type="cellIs" dxfId="163" priority="83" operator="equal">
      <formula>" "</formula>
    </cfRule>
  </conditionalFormatting>
  <conditionalFormatting sqref="B35">
    <cfRule type="cellIs" dxfId="162" priority="82" operator="equal">
      <formula>" "</formula>
    </cfRule>
  </conditionalFormatting>
  <conditionalFormatting sqref="B37">
    <cfRule type="cellIs" dxfId="161" priority="81" operator="equal">
      <formula>" "</formula>
    </cfRule>
  </conditionalFormatting>
  <conditionalFormatting sqref="C40:C45">
    <cfRule type="cellIs" dxfId="160" priority="75" operator="equal">
      <formula>" "</formula>
    </cfRule>
    <cfRule type="cellIs" dxfId="159" priority="80" operator="equal">
      <formula>" "</formula>
    </cfRule>
  </conditionalFormatting>
  <conditionalFormatting sqref="C40">
    <cfRule type="cellIs" dxfId="158" priority="79" operator="equal">
      <formula>" "</formula>
    </cfRule>
  </conditionalFormatting>
  <conditionalFormatting sqref="C41">
    <cfRule type="cellIs" dxfId="157" priority="78" operator="equal">
      <formula>" "</formula>
    </cfRule>
  </conditionalFormatting>
  <conditionalFormatting sqref="C42">
    <cfRule type="cellIs" dxfId="156" priority="77" operator="equal">
      <formula>" "</formula>
    </cfRule>
  </conditionalFormatting>
  <conditionalFormatting sqref="C43">
    <cfRule type="cellIs" dxfId="155" priority="76" operator="equal">
      <formula>" "</formula>
    </cfRule>
  </conditionalFormatting>
  <conditionalFormatting sqref="C35">
    <cfRule type="expression" dxfId="154" priority="74">
      <formula>$B$35="Počet zpracovatelů:"</formula>
    </cfRule>
  </conditionalFormatting>
  <conditionalFormatting sqref="C44">
    <cfRule type="expression" dxfId="153" priority="73">
      <formula>$B$44="Smlouva o zpracování OÚ:"</formula>
    </cfRule>
  </conditionalFormatting>
  <conditionalFormatting sqref="B48:C48">
    <cfRule type="cellIs" dxfId="152" priority="72" operator="equal">
      <formula>" "</formula>
    </cfRule>
  </conditionalFormatting>
  <conditionalFormatting sqref="B49:C53 B55:C55 B54">
    <cfRule type="cellIs" dxfId="151" priority="71" operator="equal">
      <formula>" "</formula>
    </cfRule>
  </conditionalFormatting>
  <conditionalFormatting sqref="B47">
    <cfRule type="cellIs" dxfId="150" priority="70" operator="equal">
      <formula>" "</formula>
    </cfRule>
  </conditionalFormatting>
  <conditionalFormatting sqref="C48:C53 C55">
    <cfRule type="cellIs" dxfId="149" priority="63" operator="equal">
      <formula>" "</formula>
    </cfRule>
    <cfRule type="cellIs" dxfId="148" priority="69" operator="equal">
      <formula>" "</formula>
    </cfRule>
  </conditionalFormatting>
  <conditionalFormatting sqref="C49">
    <cfRule type="cellIs" dxfId="147" priority="68" operator="equal">
      <formula>" "</formula>
    </cfRule>
  </conditionalFormatting>
  <conditionalFormatting sqref="C50">
    <cfRule type="cellIs" dxfId="146" priority="67" operator="equal">
      <formula>" "</formula>
    </cfRule>
  </conditionalFormatting>
  <conditionalFormatting sqref="C51">
    <cfRule type="cellIs" dxfId="145" priority="66" operator="equal">
      <formula>" "</formula>
    </cfRule>
  </conditionalFormatting>
  <conditionalFormatting sqref="C52">
    <cfRule type="cellIs" dxfId="144" priority="65" operator="equal">
      <formula>" "</formula>
    </cfRule>
  </conditionalFormatting>
  <conditionalFormatting sqref="C53">
    <cfRule type="cellIs" dxfId="143" priority="64" operator="equal">
      <formula>" "</formula>
    </cfRule>
  </conditionalFormatting>
  <conditionalFormatting sqref="B58:C58">
    <cfRule type="cellIs" dxfId="142" priority="62" operator="equal">
      <formula>" "</formula>
    </cfRule>
  </conditionalFormatting>
  <conditionalFormatting sqref="B59:C65">
    <cfRule type="cellIs" dxfId="141" priority="61" operator="equal">
      <formula>" "</formula>
    </cfRule>
  </conditionalFormatting>
  <conditionalFormatting sqref="B57">
    <cfRule type="cellIs" dxfId="140" priority="60" operator="equal">
      <formula>" "</formula>
    </cfRule>
  </conditionalFormatting>
  <conditionalFormatting sqref="C58:C65">
    <cfRule type="cellIs" dxfId="139" priority="53" operator="equal">
      <formula>" "</formula>
    </cfRule>
    <cfRule type="cellIs" dxfId="138" priority="59" operator="equal">
      <formula>" "</formula>
    </cfRule>
  </conditionalFormatting>
  <conditionalFormatting sqref="C59">
    <cfRule type="cellIs" dxfId="137" priority="58" operator="equal">
      <formula>" "</formula>
    </cfRule>
  </conditionalFormatting>
  <conditionalFormatting sqref="C60">
    <cfRule type="cellIs" dxfId="136" priority="57" operator="equal">
      <formula>" "</formula>
    </cfRule>
  </conditionalFormatting>
  <conditionalFormatting sqref="C61">
    <cfRule type="cellIs" dxfId="135" priority="56" operator="equal">
      <formula>" "</formula>
    </cfRule>
  </conditionalFormatting>
  <conditionalFormatting sqref="C62">
    <cfRule type="cellIs" dxfId="134" priority="55" operator="equal">
      <formula>" "</formula>
    </cfRule>
  </conditionalFormatting>
  <conditionalFormatting sqref="C63">
    <cfRule type="cellIs" dxfId="133" priority="54" operator="equal">
      <formula>" "</formula>
    </cfRule>
  </conditionalFormatting>
  <conditionalFormatting sqref="C64">
    <cfRule type="expression" dxfId="132" priority="52">
      <formula>$B$64="Smlouva o zpracování OÚ:"</formula>
    </cfRule>
  </conditionalFormatting>
  <conditionalFormatting sqref="B68:C68">
    <cfRule type="cellIs" dxfId="131" priority="51" operator="equal">
      <formula>" "</formula>
    </cfRule>
  </conditionalFormatting>
  <conditionalFormatting sqref="B69:C75">
    <cfRule type="cellIs" dxfId="130" priority="50" operator="equal">
      <formula>" "</formula>
    </cfRule>
  </conditionalFormatting>
  <conditionalFormatting sqref="B67">
    <cfRule type="cellIs" dxfId="129" priority="49" operator="equal">
      <formula>" "</formula>
    </cfRule>
  </conditionalFormatting>
  <conditionalFormatting sqref="C68:C75">
    <cfRule type="cellIs" dxfId="128" priority="42" operator="equal">
      <formula>" "</formula>
    </cfRule>
    <cfRule type="cellIs" dxfId="127" priority="48" operator="equal">
      <formula>" "</formula>
    </cfRule>
  </conditionalFormatting>
  <conditionalFormatting sqref="C69">
    <cfRule type="cellIs" dxfId="126" priority="47" operator="equal">
      <formula>" "</formula>
    </cfRule>
  </conditionalFormatting>
  <conditionalFormatting sqref="C70">
    <cfRule type="cellIs" dxfId="125" priority="46" operator="equal">
      <formula>" "</formula>
    </cfRule>
  </conditionalFormatting>
  <conditionalFormatting sqref="C71">
    <cfRule type="cellIs" dxfId="124" priority="45" operator="equal">
      <formula>" "</formula>
    </cfRule>
  </conditionalFormatting>
  <conditionalFormatting sqref="C72">
    <cfRule type="cellIs" dxfId="123" priority="44" operator="equal">
      <formula>" "</formula>
    </cfRule>
  </conditionalFormatting>
  <conditionalFormatting sqref="C73">
    <cfRule type="cellIs" dxfId="122" priority="43" operator="equal">
      <formula>" "</formula>
    </cfRule>
  </conditionalFormatting>
  <conditionalFormatting sqref="C74">
    <cfRule type="expression" dxfId="121" priority="41">
      <formula>$B$74="Smlouva o zpracování OÚ:"</formula>
    </cfRule>
  </conditionalFormatting>
  <conditionalFormatting sqref="B78:C78">
    <cfRule type="cellIs" dxfId="120" priority="40" operator="equal">
      <formula>" "</formula>
    </cfRule>
  </conditionalFormatting>
  <conditionalFormatting sqref="B79:C85">
    <cfRule type="cellIs" dxfId="119" priority="39" operator="equal">
      <formula>" "</formula>
    </cfRule>
  </conditionalFormatting>
  <conditionalFormatting sqref="B77">
    <cfRule type="cellIs" dxfId="118" priority="38" operator="equal">
      <formula>" "</formula>
    </cfRule>
  </conditionalFormatting>
  <conditionalFormatting sqref="C78:C85">
    <cfRule type="cellIs" dxfId="117" priority="31" operator="equal">
      <formula>" "</formula>
    </cfRule>
    <cfRule type="cellIs" dxfId="116" priority="37" operator="equal">
      <formula>" "</formula>
    </cfRule>
  </conditionalFormatting>
  <conditionalFormatting sqref="C79">
    <cfRule type="cellIs" dxfId="115" priority="36" operator="equal">
      <formula>" "</formula>
    </cfRule>
  </conditionalFormatting>
  <conditionalFormatting sqref="C80">
    <cfRule type="cellIs" dxfId="114" priority="35" operator="equal">
      <formula>" "</formula>
    </cfRule>
  </conditionalFormatting>
  <conditionalFormatting sqref="C81">
    <cfRule type="cellIs" dxfId="113" priority="34" operator="equal">
      <formula>" "</formula>
    </cfRule>
  </conditionalFormatting>
  <conditionalFormatting sqref="C82">
    <cfRule type="cellIs" dxfId="112" priority="33" operator="equal">
      <formula>" "</formula>
    </cfRule>
  </conditionalFormatting>
  <conditionalFormatting sqref="C83">
    <cfRule type="cellIs" dxfId="111" priority="32" operator="equal">
      <formula>" "</formula>
    </cfRule>
  </conditionalFormatting>
  <conditionalFormatting sqref="C84">
    <cfRule type="expression" dxfId="110" priority="30">
      <formula>$B$84="Smlouva o zpracování OÚ:"</formula>
    </cfRule>
  </conditionalFormatting>
  <conditionalFormatting sqref="C54">
    <cfRule type="cellIs" dxfId="109" priority="29" operator="equal">
      <formula>" "</formula>
    </cfRule>
  </conditionalFormatting>
  <conditionalFormatting sqref="C54">
    <cfRule type="cellIs" dxfId="108" priority="27" operator="equal">
      <formula>" "</formula>
    </cfRule>
    <cfRule type="cellIs" dxfId="107" priority="28" operator="equal">
      <formula>" "</formula>
    </cfRule>
  </conditionalFormatting>
  <conditionalFormatting sqref="C54">
    <cfRule type="expression" dxfId="106" priority="26">
      <formula>$B$54="Smlouva o zpracování OÚ:"</formula>
    </cfRule>
  </conditionalFormatting>
  <conditionalFormatting sqref="C38">
    <cfRule type="cellIs" dxfId="105" priority="25" operator="equal">
      <formula>" "</formula>
    </cfRule>
  </conditionalFormatting>
  <conditionalFormatting sqref="C39">
    <cfRule type="cellIs" dxfId="104" priority="24" operator="equal">
      <formula>" "</formula>
    </cfRule>
  </conditionalFormatting>
  <conditionalFormatting sqref="C38:C39">
    <cfRule type="cellIs" dxfId="103" priority="21" operator="equal">
      <formula>" "</formula>
    </cfRule>
    <cfRule type="cellIs" dxfId="102" priority="23" operator="equal">
      <formula>" "</formula>
    </cfRule>
  </conditionalFormatting>
  <conditionalFormatting sqref="C39">
    <cfRule type="cellIs" dxfId="101" priority="22" operator="equal">
      <formula>" "</formula>
    </cfRule>
  </conditionalFormatting>
  <conditionalFormatting sqref="C22">
    <cfRule type="cellIs" dxfId="100" priority="19" operator="equal">
      <formula>"NEVÍM"</formula>
    </cfRule>
    <cfRule type="cellIs" dxfId="99" priority="20" operator="equal">
      <formula>"ANO"</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conditionalFormatting sqref="C25">
    <cfRule type="cellIs" dxfId="92" priority="10" operator="equal">
      <formula>#REF!</formula>
    </cfRule>
    <cfRule type="cellIs" dxfId="91" priority="11" operator="equal">
      <formula>#REF!</formula>
    </cfRule>
  </conditionalFormatting>
  <conditionalFormatting sqref="C16">
    <cfRule type="cellIs" dxfId="90" priority="6" operator="equal">
      <formula>#REF!</formula>
    </cfRule>
    <cfRule type="cellIs" dxfId="89" priority="7" operator="equal">
      <formula>#REF!</formula>
    </cfRule>
    <cfRule type="cellIs" dxfId="88" priority="8" operator="equal">
      <formula>#REF!</formula>
    </cfRule>
    <cfRule type="cellIs" dxfId="87" priority="9" operator="equal">
      <formula>#REF!</formula>
    </cfRule>
  </conditionalFormatting>
  <conditionalFormatting sqref="C30">
    <cfRule type="cellIs" dxfId="86" priority="5" operator="equal">
      <formula>#REF!</formula>
    </cfRule>
  </conditionalFormatting>
  <conditionalFormatting sqref="C31">
    <cfRule type="cellIs" dxfId="85" priority="3" operator="equal">
      <formula>#REF!</formula>
    </cfRule>
    <cfRule type="cellIs" dxfId="84" priority="4" operator="equal">
      <formula>#REF!</formula>
    </cfRule>
  </conditionalFormatting>
  <dataValidations count="2">
    <dataValidation type="whole" allowBlank="1" showInputMessage="1" showErrorMessage="1" sqref="C46:C47 C56:C57 C66:C67 C76:C77 C35:C37">
      <formula1>1</formula1>
      <formula2>5</formula2>
    </dataValidation>
    <dataValidation type="list" allowBlank="1" showInputMessage="1" showErrorMessage="1" sqref="C29:C34 C22 C44 C54 C64 C74 C84 C15:C16 C25">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workbookViewId="0">
      <selection activeCell="C23" sqref="C23"/>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x14ac:dyDescent="0.25">
      <c r="A2" s="2"/>
      <c r="B2" s="11" t="s">
        <v>0</v>
      </c>
      <c r="C2" s="19" t="s">
        <v>81</v>
      </c>
      <c r="D2" s="3"/>
    </row>
    <row r="3" spans="1:4" x14ac:dyDescent="0.25">
      <c r="A3" s="2"/>
      <c r="B3" s="11" t="s">
        <v>5</v>
      </c>
      <c r="C3" s="6">
        <v>6</v>
      </c>
      <c r="D3" s="3"/>
    </row>
    <row r="4" spans="1:4" x14ac:dyDescent="0.25">
      <c r="A4" s="2"/>
      <c r="B4" s="11" t="s">
        <v>1</v>
      </c>
      <c r="C4" s="7" t="s">
        <v>63</v>
      </c>
      <c r="D4" s="3"/>
    </row>
    <row r="5" spans="1:4" x14ac:dyDescent="0.25">
      <c r="A5" s="2"/>
      <c r="B5" s="11" t="s">
        <v>2</v>
      </c>
      <c r="C5" s="7"/>
      <c r="D5" s="3"/>
    </row>
    <row r="6" spans="1:4" x14ac:dyDescent="0.25">
      <c r="A6" s="2"/>
      <c r="B6" s="11" t="s">
        <v>12</v>
      </c>
      <c r="C6" s="7" t="s">
        <v>32</v>
      </c>
      <c r="D6" s="3"/>
    </row>
    <row r="7" spans="1:4" x14ac:dyDescent="0.25">
      <c r="A7" s="2"/>
      <c r="B7" s="11" t="s">
        <v>13</v>
      </c>
      <c r="C7" s="17" t="s">
        <v>33</v>
      </c>
      <c r="D7" s="3"/>
    </row>
    <row r="8" spans="1:4" x14ac:dyDescent="0.25">
      <c r="A8" s="2"/>
      <c r="B8" s="11" t="s">
        <v>14</v>
      </c>
      <c r="C8" s="18" t="s">
        <v>34</v>
      </c>
      <c r="D8" s="3"/>
    </row>
    <row r="9" spans="1:4" ht="30" x14ac:dyDescent="0.25">
      <c r="A9" s="2"/>
      <c r="B9" s="11" t="s">
        <v>18</v>
      </c>
      <c r="C9" s="7" t="s">
        <v>79</v>
      </c>
      <c r="D9" s="3"/>
    </row>
    <row r="10" spans="1:4" x14ac:dyDescent="0.25">
      <c r="A10" s="2"/>
      <c r="B10" s="11" t="s">
        <v>19</v>
      </c>
      <c r="C10" s="7" t="s">
        <v>82</v>
      </c>
      <c r="D10" s="3"/>
    </row>
    <row r="11" spans="1:4" x14ac:dyDescent="0.25">
      <c r="B11" s="12"/>
      <c r="C11" s="5"/>
    </row>
    <row r="12" spans="1:4" x14ac:dyDescent="0.25">
      <c r="A12" s="2"/>
      <c r="B12" s="11" t="s">
        <v>7</v>
      </c>
      <c r="C12" s="15">
        <v>50</v>
      </c>
      <c r="D12" s="3"/>
    </row>
    <row r="13" spans="1:4" x14ac:dyDescent="0.25">
      <c r="A13" s="2"/>
      <c r="B13" s="11" t="s">
        <v>11</v>
      </c>
      <c r="C13" s="7" t="s">
        <v>64</v>
      </c>
      <c r="D13" s="3"/>
    </row>
    <row r="14" spans="1:4" x14ac:dyDescent="0.25">
      <c r="A14" s="2"/>
      <c r="B14" s="11" t="s">
        <v>17</v>
      </c>
      <c r="C14" s="7" t="s">
        <v>66</v>
      </c>
      <c r="D14" s="3"/>
    </row>
    <row r="15" spans="1:4" x14ac:dyDescent="0.25">
      <c r="A15" s="2"/>
      <c r="B15" s="11" t="s">
        <v>15</v>
      </c>
      <c r="C15" s="7" t="s">
        <v>16</v>
      </c>
      <c r="D15" s="3"/>
    </row>
    <row r="16" spans="1:4" x14ac:dyDescent="0.25">
      <c r="A16" s="2"/>
      <c r="B16" s="11" t="s">
        <v>27</v>
      </c>
      <c r="C16" s="7"/>
      <c r="D16" s="3"/>
    </row>
    <row r="17" spans="1:4" x14ac:dyDescent="0.25">
      <c r="A17" s="2"/>
      <c r="B17" s="11" t="s">
        <v>8</v>
      </c>
      <c r="C17" s="19" t="s">
        <v>83</v>
      </c>
      <c r="D17" s="3"/>
    </row>
    <row r="18" spans="1:4" ht="51" x14ac:dyDescent="0.25">
      <c r="A18" s="2"/>
      <c r="B18" s="11" t="s">
        <v>21</v>
      </c>
      <c r="C18" s="19" t="s">
        <v>84</v>
      </c>
      <c r="D18" s="3"/>
    </row>
    <row r="19" spans="1:4" x14ac:dyDescent="0.25">
      <c r="A19" s="2"/>
      <c r="B19" s="11" t="s">
        <v>9</v>
      </c>
      <c r="C19" s="7"/>
      <c r="D19" s="3"/>
    </row>
    <row r="20" spans="1:4" x14ac:dyDescent="0.25">
      <c r="A20" s="2"/>
      <c r="B20" s="11" t="str">
        <f>IF(C19="ANO","      - jejich druh:","")</f>
        <v/>
      </c>
      <c r="C20" s="5"/>
      <c r="D20" s="3"/>
    </row>
    <row r="21" spans="1:4" x14ac:dyDescent="0.25">
      <c r="A21" s="2"/>
      <c r="B21" s="11" t="str">
        <f>IF(C19="ANO","      - zákonnost zpracování:","")</f>
        <v/>
      </c>
      <c r="C21" s="5"/>
      <c r="D21" s="3"/>
    </row>
    <row r="22" spans="1:4" x14ac:dyDescent="0.25">
      <c r="A22" s="2"/>
      <c r="B22" s="11" t="s">
        <v>10</v>
      </c>
      <c r="C22" s="7"/>
      <c r="D22" s="3"/>
    </row>
    <row r="23" spans="1:4" x14ac:dyDescent="0.25">
      <c r="A23" s="2"/>
      <c r="B23" s="16" t="s">
        <v>22</v>
      </c>
      <c r="C23" s="7" t="s">
        <v>85</v>
      </c>
      <c r="D23" s="3"/>
    </row>
    <row r="24" spans="1:4" x14ac:dyDescent="0.25">
      <c r="A24" s="2"/>
      <c r="B24" s="16" t="s">
        <v>23</v>
      </c>
      <c r="C24" s="7" t="s">
        <v>86</v>
      </c>
      <c r="D24" s="3"/>
    </row>
    <row r="25" spans="1:4" x14ac:dyDescent="0.25">
      <c r="A25" s="2"/>
      <c r="B25" s="16" t="s">
        <v>26</v>
      </c>
      <c r="C25" s="7"/>
      <c r="D25" s="3"/>
    </row>
    <row r="26" spans="1:4" x14ac:dyDescent="0.25">
      <c r="A26" s="2"/>
      <c r="B26" s="16" t="s">
        <v>28</v>
      </c>
      <c r="C26" s="7" t="s">
        <v>69</v>
      </c>
      <c r="D26" s="3"/>
    </row>
    <row r="27" spans="1:4" ht="30" x14ac:dyDescent="0.25">
      <c r="A27" s="2"/>
      <c r="B27" s="11" t="s">
        <v>29</v>
      </c>
      <c r="C27" s="7" t="s">
        <v>87</v>
      </c>
      <c r="D27" s="3"/>
    </row>
    <row r="28" spans="1:4" x14ac:dyDescent="0.25">
      <c r="A28" s="2"/>
      <c r="B28" s="11" t="s">
        <v>24</v>
      </c>
      <c r="C28" s="7" t="s">
        <v>36</v>
      </c>
      <c r="D28" s="3"/>
    </row>
    <row r="29" spans="1:4" x14ac:dyDescent="0.25">
      <c r="A29" s="2"/>
      <c r="B29" s="11" t="s">
        <v>25</v>
      </c>
      <c r="C29" s="7" t="s">
        <v>37</v>
      </c>
      <c r="D29" s="3"/>
    </row>
    <row r="30" spans="1:4" x14ac:dyDescent="0.25">
      <c r="A30" s="2"/>
      <c r="B30" s="11" t="s">
        <v>30</v>
      </c>
      <c r="C30" s="7" t="s">
        <v>37</v>
      </c>
      <c r="D30" s="3"/>
    </row>
    <row r="31" spans="1:4" x14ac:dyDescent="0.25">
      <c r="A31" s="2"/>
      <c r="B31" s="11" t="s">
        <v>31</v>
      </c>
      <c r="C31" s="7" t="s">
        <v>4</v>
      </c>
      <c r="D31" s="3"/>
    </row>
    <row r="32" spans="1:4" x14ac:dyDescent="0.25">
      <c r="A32" s="2"/>
      <c r="B32" s="11" t="s">
        <v>20</v>
      </c>
      <c r="C32" s="7" t="s">
        <v>37</v>
      </c>
      <c r="D32" s="3"/>
    </row>
    <row r="33" spans="1:4" ht="6.75" customHeight="1" x14ac:dyDescent="0.25">
      <c r="B33" s="12"/>
      <c r="C33" s="5"/>
    </row>
    <row r="34" spans="1:4" x14ac:dyDescent="0.25">
      <c r="A34" s="2"/>
      <c r="B34" s="11" t="s">
        <v>3</v>
      </c>
      <c r="C34" s="8" t="s">
        <v>4</v>
      </c>
      <c r="D34" s="3"/>
    </row>
    <row r="35" spans="1:4" x14ac:dyDescent="0.25">
      <c r="A35" s="2"/>
      <c r="B35" s="13" t="str">
        <f>IF(C34="ANO","Počet zpracovatelů:"," ")</f>
        <v xml:space="preserve"> </v>
      </c>
      <c r="C35" s="9">
        <v>3</v>
      </c>
      <c r="D35" s="3"/>
    </row>
    <row r="36" spans="1:4" ht="6.75" customHeight="1" x14ac:dyDescent="0.25">
      <c r="B36" s="12"/>
      <c r="C36" s="5">
        <v>3</v>
      </c>
    </row>
    <row r="37" spans="1:4" x14ac:dyDescent="0.25">
      <c r="B37" s="11" t="str">
        <f>IF(C35&gt;0,"ZPRACOVATEL 1"," ")</f>
        <v>ZPRACOVATEL 1</v>
      </c>
      <c r="C37" s="5"/>
    </row>
    <row r="38" spans="1:4" x14ac:dyDescent="0.25">
      <c r="A38" s="2"/>
      <c r="B38" s="11" t="str">
        <f>IF(C35&gt;0,"Firma (název) zpracovatele:"," ")</f>
        <v>Firma (název) zpracovatele:</v>
      </c>
      <c r="C38" s="7"/>
      <c r="D38" s="3"/>
    </row>
    <row r="39" spans="1:4" x14ac:dyDescent="0.25">
      <c r="A39" s="2"/>
      <c r="B39" s="11" t="str">
        <f>IF(C35&gt;0,"se sídlem:"," ")</f>
        <v>se sídlem:</v>
      </c>
      <c r="C39" s="7" t="str">
        <f t="shared" ref="C39:C43" si="0">IF(B39=" "," ","")</f>
        <v/>
      </c>
      <c r="D39" s="3"/>
    </row>
    <row r="40" spans="1:4" x14ac:dyDescent="0.25">
      <c r="A40" s="2"/>
      <c r="B40" s="11" t="str">
        <f>IF(C35&gt;0,"IČ:"," ")</f>
        <v>IČ:</v>
      </c>
      <c r="C40" s="7" t="str">
        <f t="shared" si="0"/>
        <v/>
      </c>
      <c r="D40" s="3"/>
    </row>
    <row r="41" spans="1:4" x14ac:dyDescent="0.25">
      <c r="A41" s="2"/>
      <c r="B41" s="11" t="str">
        <f>IF(C35&gt;0,"odpovědná osoba:"," ")</f>
        <v>odpovědná osoba:</v>
      </c>
      <c r="C41" s="7" t="str">
        <f t="shared" si="0"/>
        <v/>
      </c>
      <c r="D41" s="3"/>
    </row>
    <row r="42" spans="1:4" x14ac:dyDescent="0.25">
      <c r="A42" s="2"/>
      <c r="B42" s="11" t="str">
        <f>IF(C35&gt;0,"e-mail:"," ")</f>
        <v>e-mail:</v>
      </c>
      <c r="C42" s="7" t="str">
        <f t="shared" si="0"/>
        <v/>
      </c>
      <c r="D42" s="3"/>
    </row>
    <row r="43" spans="1:4" x14ac:dyDescent="0.25">
      <c r="A43" s="2"/>
      <c r="B43" s="11" t="str">
        <f>IF(C35&gt;0,"telefon:"," ")</f>
        <v>telefon:</v>
      </c>
      <c r="C43" s="7" t="str">
        <f t="shared" si="0"/>
        <v/>
      </c>
      <c r="D43" s="3"/>
    </row>
    <row r="44" spans="1:4" x14ac:dyDescent="0.25">
      <c r="A44" s="2"/>
      <c r="B44" s="11" t="str">
        <f>IF(C35&gt;0,"Smlouva o zpracování OÚ:"," ")</f>
        <v>Smlouva o zpracování OÚ:</v>
      </c>
      <c r="C44" s="7" t="s">
        <v>6</v>
      </c>
      <c r="D44" s="3"/>
    </row>
    <row r="45" spans="1:4" x14ac:dyDescent="0.25">
      <c r="A45" s="2"/>
      <c r="B45" s="11" t="e">
        <f>IF(AND(C35&gt;0,C44=#REF!),"Právní předpis:"," ")</f>
        <v>#REF!</v>
      </c>
      <c r="C45" s="7" t="e">
        <f>IF(B45=" "," ","")</f>
        <v>#REF!</v>
      </c>
      <c r="D45" s="3"/>
    </row>
    <row r="46" spans="1:4" ht="6.75" customHeight="1" x14ac:dyDescent="0.25">
      <c r="B46" s="12"/>
      <c r="C46" s="5">
        <v>3</v>
      </c>
    </row>
    <row r="47" spans="1:4" x14ac:dyDescent="0.25">
      <c r="B47" s="11" t="str">
        <f>IF(C35&gt;1,"ZPRACOVATEL 2"," ")</f>
        <v>ZPRACOVATEL 2</v>
      </c>
      <c r="C47" s="5"/>
    </row>
    <row r="48" spans="1:4" x14ac:dyDescent="0.25">
      <c r="A48" s="2"/>
      <c r="B48" s="11" t="str">
        <f>IF(C35&gt;1,"Firma (název) zpracovatele:"," ")</f>
        <v>Firma (název) zpracovatele:</v>
      </c>
      <c r="C48" s="7" t="str">
        <f t="shared" ref="C48:C53" si="1">IF(B48=" "," ","")</f>
        <v/>
      </c>
      <c r="D48" s="3"/>
    </row>
    <row r="49" spans="1:4" x14ac:dyDescent="0.25">
      <c r="A49" s="2"/>
      <c r="B49" s="11" t="str">
        <f>IF(C35&gt;1,"se sídlem:"," ")</f>
        <v>se sídlem:</v>
      </c>
      <c r="C49" s="7" t="str">
        <f t="shared" si="1"/>
        <v/>
      </c>
      <c r="D49" s="3"/>
    </row>
    <row r="50" spans="1:4" x14ac:dyDescent="0.25">
      <c r="A50" s="2"/>
      <c r="B50" s="11" t="str">
        <f>IF(C35&gt;1,"IČ:"," ")</f>
        <v>IČ:</v>
      </c>
      <c r="C50" s="7" t="str">
        <f t="shared" si="1"/>
        <v/>
      </c>
      <c r="D50" s="3"/>
    </row>
    <row r="51" spans="1:4" x14ac:dyDescent="0.25">
      <c r="A51" s="2"/>
      <c r="B51" s="11" t="str">
        <f>IF(C35&gt;1,"odpovědná osoba:"," ")</f>
        <v>odpovědná osoba:</v>
      </c>
      <c r="C51" s="7" t="str">
        <f t="shared" si="1"/>
        <v/>
      </c>
      <c r="D51" s="3"/>
    </row>
    <row r="52" spans="1:4" x14ac:dyDescent="0.25">
      <c r="A52" s="2"/>
      <c r="B52" s="11" t="str">
        <f>IF(C35&gt;1,"e-mail:"," ")</f>
        <v>e-mail:</v>
      </c>
      <c r="C52" s="7" t="str">
        <f t="shared" si="1"/>
        <v/>
      </c>
      <c r="D52" s="3"/>
    </row>
    <row r="53" spans="1:4" x14ac:dyDescent="0.25">
      <c r="A53" s="2"/>
      <c r="B53" s="11" t="str">
        <f>IF(C35&gt;1,"telefon:"," ")</f>
        <v>telefon:</v>
      </c>
      <c r="C53" s="7" t="str">
        <f t="shared" si="1"/>
        <v/>
      </c>
      <c r="D53" s="3"/>
    </row>
    <row r="54" spans="1:4" x14ac:dyDescent="0.25">
      <c r="A54" s="2"/>
      <c r="B54" s="11" t="str">
        <f>IF(C35&gt;1,"Smlouva o zpracování OÚ:"," ")</f>
        <v>Smlouva o zpracování OÚ:</v>
      </c>
      <c r="C54" s="7" t="s">
        <v>6</v>
      </c>
      <c r="D54" s="3"/>
    </row>
    <row r="55" spans="1:4" x14ac:dyDescent="0.25">
      <c r="A55" s="2"/>
      <c r="B55" s="11" t="e">
        <f>IF(AND(C35&gt;1,C54=#REF!),"Právní předpis:"," ")</f>
        <v>#REF!</v>
      </c>
      <c r="C55" s="7" t="e">
        <f>IF(B55=" "," ","")</f>
        <v>#REF!</v>
      </c>
      <c r="D55" s="3"/>
    </row>
    <row r="56" spans="1:4" ht="6.75" customHeight="1" x14ac:dyDescent="0.25">
      <c r="B56" s="12"/>
      <c r="C56" s="5">
        <v>3</v>
      </c>
    </row>
    <row r="57" spans="1:4" x14ac:dyDescent="0.25">
      <c r="B57" s="11" t="str">
        <f>IF(C35&gt;2,"ZPRACOVATEL 3"," ")</f>
        <v>ZPRACOVATEL 3</v>
      </c>
      <c r="C57" s="5"/>
    </row>
    <row r="58" spans="1:4" x14ac:dyDescent="0.25">
      <c r="A58" s="2"/>
      <c r="B58" s="11" t="str">
        <f>IF(C35&gt;2,"Firma (název) zpracovatele:"," ")</f>
        <v>Firma (název) zpracovatele:</v>
      </c>
      <c r="C58" s="7" t="str">
        <f t="shared" ref="C58:C63" si="2">IF(B58=" "," ","")</f>
        <v/>
      </c>
      <c r="D58" s="3"/>
    </row>
    <row r="59" spans="1:4" x14ac:dyDescent="0.25">
      <c r="A59" s="2"/>
      <c r="B59" s="11" t="str">
        <f>IF(C35&gt;2,"se sídlem:"," ")</f>
        <v>se sídlem:</v>
      </c>
      <c r="C59" s="7" t="str">
        <f t="shared" si="2"/>
        <v/>
      </c>
      <c r="D59" s="3"/>
    </row>
    <row r="60" spans="1:4" x14ac:dyDescent="0.25">
      <c r="A60" s="2"/>
      <c r="B60" s="11" t="str">
        <f>IF(C35&gt;2,"IČ:"," ")</f>
        <v>IČ:</v>
      </c>
      <c r="C60" s="7" t="str">
        <f t="shared" si="2"/>
        <v/>
      </c>
      <c r="D60" s="3"/>
    </row>
    <row r="61" spans="1:4" x14ac:dyDescent="0.25">
      <c r="A61" s="2"/>
      <c r="B61" s="11" t="str">
        <f>IF(C35&gt;2,"odpovědná osoba:"," ")</f>
        <v>odpovědná osoba:</v>
      </c>
      <c r="C61" s="7" t="str">
        <f t="shared" si="2"/>
        <v/>
      </c>
      <c r="D61" s="3"/>
    </row>
    <row r="62" spans="1:4" x14ac:dyDescent="0.25">
      <c r="A62" s="2"/>
      <c r="B62" s="11" t="str">
        <f>IF(C35&gt;2,"e-mail:"," ")</f>
        <v>e-mail:</v>
      </c>
      <c r="C62" s="7" t="str">
        <f t="shared" si="2"/>
        <v/>
      </c>
      <c r="D62" s="3"/>
    </row>
    <row r="63" spans="1:4" x14ac:dyDescent="0.25">
      <c r="A63" s="2"/>
      <c r="B63" s="11" t="str">
        <f>IF(C35&gt;2,"telefon:"," ")</f>
        <v>telefon:</v>
      </c>
      <c r="C63" s="7" t="str">
        <f t="shared" si="2"/>
        <v/>
      </c>
      <c r="D63" s="3"/>
    </row>
    <row r="64" spans="1:4" x14ac:dyDescent="0.25">
      <c r="A64" s="2"/>
      <c r="B64" s="11" t="str">
        <f>IF(C35&gt;2,"Smlouva o zpracování OÚ:"," ")</f>
        <v>Smlouva o zpracování OÚ:</v>
      </c>
      <c r="C64" s="7" t="s">
        <v>6</v>
      </c>
      <c r="D64" s="3"/>
    </row>
    <row r="65" spans="1:4" x14ac:dyDescent="0.25">
      <c r="A65" s="2"/>
      <c r="B65" s="11" t="e">
        <f>IF(AND(C35&gt;2,C64=#REF!),"Právní předpis:"," ")</f>
        <v>#REF!</v>
      </c>
      <c r="C65" s="7" t="e">
        <f>IF(B65=" "," ","")</f>
        <v>#REF!</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6</v>
      </c>
      <c r="D74" s="3"/>
    </row>
    <row r="75" spans="1:4" x14ac:dyDescent="0.25">
      <c r="A75" s="2"/>
      <c r="B75" s="11" t="e">
        <f>IF(AND(C35&gt;3,C74=#REF!),"Právní předpis:"," ")</f>
        <v>#REF!</v>
      </c>
      <c r="C75" s="7" t="e">
        <f>IF(B75=" "," ","")</f>
        <v>#REF!</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6</v>
      </c>
      <c r="D84" s="3"/>
    </row>
    <row r="85" spans="1:4" x14ac:dyDescent="0.25">
      <c r="A85" s="2"/>
      <c r="B85" s="11" t="e">
        <f>IF(AND(C35&gt;4,C84=#REF!),"Právní předpis:"," ")</f>
        <v>#REF!</v>
      </c>
      <c r="C85" s="7" t="e">
        <f>IF(B85=" "," ","")</f>
        <v>#REF!</v>
      </c>
      <c r="D85" s="3"/>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2">
    <cfRule type="cellIs" dxfId="19" priority="19" operator="equal">
      <formula>"NEVÍM"</formula>
    </cfRule>
    <cfRule type="cellIs" dxfId="18" priority="20" operator="equal">
      <formula>"ANO"</formula>
    </cfRule>
  </conditionalFormatting>
  <conditionalFormatting sqref="C20">
    <cfRule type="expression" dxfId="17" priority="18">
      <formula>$B$20="      - jejich druh:"</formula>
    </cfRule>
  </conditionalFormatting>
  <conditionalFormatting sqref="C21">
    <cfRule type="expression" dxfId="16" priority="17">
      <formula>$B$20="      - jejich druh:"</formula>
    </cfRule>
  </conditionalFormatting>
  <conditionalFormatting sqref="C19">
    <cfRule type="cellIs" dxfId="15" priority="16" operator="equal">
      <formula>"NEVÍM"</formula>
    </cfRule>
  </conditionalFormatting>
  <conditionalFormatting sqref="C32">
    <cfRule type="cellIs" dxfId="14" priority="14" operator="equal">
      <formula>"NEVÍM"</formula>
    </cfRule>
    <cfRule type="cellIs" dxfId="13" priority="15" operator="equal">
      <formula>"ANO"</formula>
    </cfRule>
  </conditionalFormatting>
  <conditionalFormatting sqref="C29">
    <cfRule type="cellIs" dxfId="12" priority="12" operator="equal">
      <formula>"NEVÍM"</formula>
    </cfRule>
    <cfRule type="cellIs" dxfId="11" priority="13"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conditionalFormatting sqref="C25">
    <cfRule type="cellIs" dxfId="8" priority="10" operator="equal">
      <formula>#REF!</formula>
    </cfRule>
    <cfRule type="cellIs" dxfId="7" priority="11" operator="equal">
      <formula>#REF!</formula>
    </cfRule>
  </conditionalFormatting>
  <conditionalFormatting sqref="C16">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C30">
    <cfRule type="cellIs" dxfId="2" priority="5" operator="equal">
      <formula>#REF!</formula>
    </cfRule>
  </conditionalFormatting>
  <conditionalFormatting sqref="C31">
    <cfRule type="cellIs" dxfId="1" priority="3" operator="equal">
      <formula>#REF!</formula>
    </cfRule>
    <cfRule type="cellIs" dxfId="0" priority="4" operator="equal">
      <formula>#REF!</formula>
    </cfRule>
  </conditionalFormatting>
  <dataValidations count="2">
    <dataValidation type="list" allowBlank="1" showInputMessage="1" showErrorMessage="1" sqref="C15:C16 C25 C44 C54 C64 C74 C84 C19 C22 C29:C34">
      <formula1>#REF!</formula1>
    </dataValidation>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1 Ředitelé PO</vt:lpstr>
      <vt:lpstr>2 Vítání občánků</vt:lpstr>
      <vt:lpstr>3 Dotace</vt:lpstr>
      <vt:lpstr>4 Zápis do školy</vt:lpstr>
      <vt:lpstr>5 Vidimace</vt:lpstr>
      <vt:lpstr>6 Komise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Benešová</dc:creator>
  <cp:lastModifiedBy>Jindřiška Klaudová</cp:lastModifiedBy>
  <cp:lastPrinted>2018-04-11T11:28:24Z</cp:lastPrinted>
  <dcterms:created xsi:type="dcterms:W3CDTF">2017-08-05T16:45:01Z</dcterms:created>
  <dcterms:modified xsi:type="dcterms:W3CDTF">2019-09-03T09:48:26Z</dcterms:modified>
</cp:coreProperties>
</file>